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Licitações\"/>
    </mc:Choice>
  </mc:AlternateContent>
  <bookViews>
    <workbookView xWindow="0" yWindow="0" windowWidth="20400" windowHeight="7620" tabRatio="500" firstSheet="13" activeTab="14"/>
  </bookViews>
  <sheets>
    <sheet name="VARZINHA (M)" sheetId="1" r:id="rId1"/>
    <sheet name="VARZINHA (T)" sheetId="2" r:id="rId2"/>
    <sheet name="GUARDA VELHA (M)" sheetId="3" r:id="rId3"/>
    <sheet name="SEIVAL X RS357" sheetId="4" r:id="rId4"/>
    <sheet name="PASSO DO MEGATÉRIO" sheetId="5" r:id="rId5"/>
    <sheet name="PASSO DA CHÁCARA" sheetId="6" r:id="rId6"/>
    <sheet name="RINCÃO DOS NIZAS" sheetId="7" r:id="rId7"/>
    <sheet name="RINCÃO DOS BITENCOURT" sheetId="8" r:id="rId8"/>
    <sheet name="PARADA MARIO (M)" sheetId="9" r:id="rId9"/>
    <sheet name="PARADA MARIO (T)" sheetId="10" r:id="rId10"/>
    <sheet name="ENTRADA DA MINA X DAGOBERTO (T)" sheetId="11" r:id="rId11"/>
    <sheet name="LAGOÃO" sheetId="12" r:id="rId12"/>
    <sheet name="PONTE DO SANTA BARBARA" sheetId="13" r:id="rId13"/>
    <sheet name="ENTRADA DA MINA (M)" sheetId="14" r:id="rId14"/>
    <sheet name="VILA PROGRESSO X DURASNAL" sheetId="15" r:id="rId15"/>
    <sheet name="SEIVAL X CAÇAPAVA" sheetId="16" r:id="rId16"/>
    <sheet name="RINCÃO DOS SEIXAS" sheetId="17" r:id="rId17"/>
    <sheet name="PROMORAR X ETERRG" sheetId="18" r:id="rId18"/>
    <sheet name="PORTÃO DA AVIAÇÃO X ETERRG" sheetId="19" r:id="rId19"/>
    <sheet name="URUMBEVA X BR392" sheetId="20" r:id="rId20"/>
    <sheet name="PASSO DAS CARRETAS" sheetId="21" r:id="rId21"/>
    <sheet name="PICADA GRANDE" sheetId="22" r:id="rId22"/>
    <sheet name="RINCÃO DA TIGRA" sheetId="23" r:id="rId23"/>
    <sheet name="RINCÃO DOS PAZ" sheetId="24" r:id="rId24"/>
    <sheet name="RINCÃO DAS GUAJUVIRAS" sheetId="25" r:id="rId25"/>
    <sheet name="RINCÃO DOS ROSAS" sheetId="26" r:id="rId26"/>
    <sheet name="Analise_Plan_Transp" sheetId="27" r:id="rId27"/>
    <sheet name="VerifLin" sheetId="28" r:id="rId2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" i="25" l="1"/>
  <c r="H17" i="25"/>
  <c r="D12" i="26"/>
  <c r="H17" i="26"/>
  <c r="H20" i="25"/>
  <c r="H19" i="25"/>
  <c r="H18" i="25"/>
  <c r="H20" i="26"/>
  <c r="H19" i="26"/>
  <c r="H18" i="26"/>
  <c r="H21" i="26"/>
  <c r="H27" i="26"/>
  <c r="H24" i="26"/>
  <c r="H25" i="26"/>
  <c r="H30" i="26"/>
  <c r="I34" i="26"/>
  <c r="AA13" i="28"/>
  <c r="AA20" i="28"/>
  <c r="Y20" i="28"/>
  <c r="F13" i="28"/>
  <c r="C13" i="28"/>
  <c r="D13" i="28"/>
  <c r="E13" i="28"/>
  <c r="G13" i="28"/>
  <c r="H13" i="28"/>
  <c r="I13" i="28"/>
  <c r="J13" i="28"/>
  <c r="K13" i="28"/>
  <c r="L13" i="28"/>
  <c r="M13" i="28"/>
  <c r="N13" i="28"/>
  <c r="O13" i="28"/>
  <c r="P13" i="28"/>
  <c r="Q13" i="28"/>
  <c r="R13" i="28"/>
  <c r="S13" i="28"/>
  <c r="T13" i="28"/>
  <c r="U13" i="28"/>
  <c r="V13" i="28"/>
  <c r="W13" i="28"/>
  <c r="X13" i="28"/>
  <c r="Y13" i="28"/>
  <c r="Z13" i="28"/>
  <c r="I28" i="7"/>
  <c r="H27" i="7"/>
  <c r="H30" i="7"/>
  <c r="H32" i="7"/>
  <c r="H31" i="7"/>
  <c r="H34" i="7"/>
  <c r="I34" i="7"/>
  <c r="J34" i="7"/>
  <c r="H20" i="28"/>
  <c r="F20" i="28"/>
  <c r="H32" i="5"/>
  <c r="H31" i="5"/>
  <c r="H30" i="5"/>
  <c r="H34" i="5"/>
  <c r="I34" i="5"/>
  <c r="J34" i="5"/>
  <c r="A19" i="28"/>
  <c r="B13" i="28"/>
  <c r="C16" i="28"/>
  <c r="D16" i="28"/>
  <c r="E16" i="28"/>
  <c r="F16" i="28"/>
  <c r="G16" i="28"/>
  <c r="H16" i="28"/>
  <c r="I16" i="28"/>
  <c r="J16" i="28"/>
  <c r="K16" i="28"/>
  <c r="L16" i="28"/>
  <c r="M16" i="28"/>
  <c r="N16" i="28"/>
  <c r="O16" i="28"/>
  <c r="P16" i="28"/>
  <c r="Q16" i="28"/>
  <c r="R16" i="28"/>
  <c r="S16" i="28"/>
  <c r="T16" i="28"/>
  <c r="U16" i="28"/>
  <c r="V16" i="28"/>
  <c r="W16" i="28"/>
  <c r="X16" i="28"/>
  <c r="Y16" i="28"/>
  <c r="Z16" i="28"/>
  <c r="AA16" i="28"/>
  <c r="B16" i="28"/>
  <c r="C33" i="28"/>
  <c r="B33" i="28"/>
  <c r="C26" i="28"/>
  <c r="C25" i="28"/>
  <c r="C23" i="28"/>
  <c r="C24" i="28" s="1"/>
  <c r="C22" i="28"/>
  <c r="C27" i="28" s="1"/>
  <c r="C28" i="28" s="1"/>
  <c r="D46" i="1"/>
  <c r="D47" i="1"/>
  <c r="J7" i="2"/>
  <c r="A15" i="28"/>
  <c r="B5" i="17"/>
  <c r="J7" i="1"/>
  <c r="J6" i="1"/>
  <c r="I27" i="1"/>
  <c r="H16" i="1"/>
  <c r="I4" i="1"/>
  <c r="H27" i="2"/>
  <c r="H30" i="2"/>
  <c r="H32" i="2"/>
  <c r="H31" i="2"/>
  <c r="H35" i="2"/>
  <c r="J34" i="2"/>
  <c r="H34" i="2"/>
  <c r="I34" i="2"/>
  <c r="H36" i="2"/>
  <c r="D48" i="2"/>
  <c r="D47" i="2"/>
  <c r="D45" i="2"/>
  <c r="D44" i="2"/>
  <c r="D42" i="2"/>
  <c r="D43" i="2"/>
  <c r="D48" i="3"/>
  <c r="C14" i="28" l="1"/>
  <c r="D14" i="28"/>
  <c r="E14" i="28"/>
  <c r="F14" i="28"/>
  <c r="G14" i="28"/>
  <c r="H14" i="28"/>
  <c r="I14" i="28"/>
  <c r="J14" i="28"/>
  <c r="K14" i="28"/>
  <c r="L14" i="28"/>
  <c r="M14" i="28"/>
  <c r="N14" i="28"/>
  <c r="O14" i="28"/>
  <c r="P14" i="28"/>
  <c r="Q14" i="28"/>
  <c r="R14" i="28"/>
  <c r="S14" i="28"/>
  <c r="T14" i="28"/>
  <c r="U14" i="28"/>
  <c r="V14" i="28"/>
  <c r="W14" i="28"/>
  <c r="X14" i="28"/>
  <c r="Y14" i="28"/>
  <c r="Z14" i="28"/>
  <c r="AA14" i="28"/>
  <c r="B14" i="28"/>
  <c r="F15" i="28"/>
  <c r="C15" i="28"/>
  <c r="D15" i="28"/>
  <c r="E15" i="28"/>
  <c r="G15" i="28"/>
  <c r="H15" i="28"/>
  <c r="I15" i="28"/>
  <c r="J15" i="28"/>
  <c r="K15" i="28"/>
  <c r="L15" i="28"/>
  <c r="M15" i="28"/>
  <c r="N15" i="28"/>
  <c r="O15" i="28"/>
  <c r="P15" i="28"/>
  <c r="Q15" i="28"/>
  <c r="R15" i="28"/>
  <c r="S15" i="28"/>
  <c r="T15" i="28"/>
  <c r="U15" i="28"/>
  <c r="V15" i="28"/>
  <c r="W15" i="28"/>
  <c r="X15" i="28"/>
  <c r="Y15" i="28"/>
  <c r="Z15" i="28"/>
  <c r="AA15" i="28"/>
  <c r="B15" i="28"/>
  <c r="P26" i="27"/>
  <c r="Q26" i="27" s="1"/>
  <c r="L26" i="27"/>
  <c r="M26" i="27" s="1"/>
  <c r="G26" i="27"/>
  <c r="H26" i="27" s="1"/>
  <c r="C26" i="27"/>
  <c r="D26" i="27" s="1"/>
  <c r="P25" i="27"/>
  <c r="Q25" i="27" s="1"/>
  <c r="L25" i="27"/>
  <c r="M25" i="27" s="1"/>
  <c r="G25" i="27"/>
  <c r="H25" i="27" s="1"/>
  <c r="C25" i="27"/>
  <c r="D25" i="27" s="1"/>
  <c r="P24" i="27"/>
  <c r="Q24" i="27" s="1"/>
  <c r="L24" i="27"/>
  <c r="M24" i="27" s="1"/>
  <c r="G24" i="27"/>
  <c r="H24" i="27" s="1"/>
  <c r="C24" i="27"/>
  <c r="D24" i="27" s="1"/>
  <c r="P23" i="27"/>
  <c r="Q23" i="27" s="1"/>
  <c r="L23" i="27"/>
  <c r="M23" i="27" s="1"/>
  <c r="G23" i="27"/>
  <c r="H23" i="27" s="1"/>
  <c r="C23" i="27"/>
  <c r="D23" i="27" s="1"/>
  <c r="P22" i="27"/>
  <c r="Q22" i="27" s="1"/>
  <c r="L22" i="27"/>
  <c r="M22" i="27" s="1"/>
  <c r="G22" i="27"/>
  <c r="H22" i="27" s="1"/>
  <c r="C22" i="27"/>
  <c r="D22" i="27" s="1"/>
  <c r="P21" i="27"/>
  <c r="Q21" i="27" s="1"/>
  <c r="L21" i="27"/>
  <c r="M21" i="27" s="1"/>
  <c r="G21" i="27"/>
  <c r="H21" i="27" s="1"/>
  <c r="C21" i="27"/>
  <c r="D21" i="27" s="1"/>
  <c r="Q20" i="27"/>
  <c r="M20" i="27"/>
  <c r="H20" i="27"/>
  <c r="D20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S3" i="27"/>
  <c r="D46" i="26"/>
  <c r="F45" i="26"/>
  <c r="D45" i="26"/>
  <c r="D43" i="26"/>
  <c r="D44" i="26" s="1"/>
  <c r="D42" i="26"/>
  <c r="D47" i="26" s="1"/>
  <c r="D48" i="26" s="1"/>
  <c r="I28" i="26"/>
  <c r="H23" i="26"/>
  <c r="D8" i="26"/>
  <c r="J7" i="26"/>
  <c r="J6" i="26"/>
  <c r="J8" i="26" s="1"/>
  <c r="I4" i="26"/>
  <c r="D46" i="25"/>
  <c r="F45" i="25"/>
  <c r="D45" i="25"/>
  <c r="D43" i="25"/>
  <c r="D44" i="25" s="1"/>
  <c r="D42" i="25"/>
  <c r="D47" i="25" s="1"/>
  <c r="D48" i="25" s="1"/>
  <c r="H24" i="25"/>
  <c r="H23" i="25"/>
  <c r="H25" i="25" s="1"/>
  <c r="D8" i="25"/>
  <c r="J7" i="25"/>
  <c r="J6" i="25"/>
  <c r="J8" i="25" s="1"/>
  <c r="I4" i="25"/>
  <c r="I34" i="25" s="1"/>
  <c r="D46" i="24"/>
  <c r="F45" i="24"/>
  <c r="D45" i="24"/>
  <c r="D43" i="24"/>
  <c r="D44" i="24" s="1"/>
  <c r="D42" i="24"/>
  <c r="D47" i="24" s="1"/>
  <c r="D48" i="24" s="1"/>
  <c r="I28" i="24"/>
  <c r="H24" i="24"/>
  <c r="H23" i="24"/>
  <c r="H25" i="24" s="1"/>
  <c r="J7" i="24"/>
  <c r="J6" i="24"/>
  <c r="J8" i="24" s="1"/>
  <c r="I8" i="24" s="1"/>
  <c r="D12" i="24" s="1"/>
  <c r="H17" i="24" s="1"/>
  <c r="I4" i="24"/>
  <c r="I34" i="24" s="1"/>
  <c r="D46" i="23"/>
  <c r="F45" i="23"/>
  <c r="D45" i="23"/>
  <c r="D43" i="23"/>
  <c r="D44" i="23" s="1"/>
  <c r="D42" i="23"/>
  <c r="D47" i="23" s="1"/>
  <c r="D48" i="23" s="1"/>
  <c r="I28" i="23"/>
  <c r="H24" i="23"/>
  <c r="H23" i="23"/>
  <c r="H25" i="23" s="1"/>
  <c r="D8" i="23"/>
  <c r="J7" i="23"/>
  <c r="J6" i="23"/>
  <c r="J8" i="23" s="1"/>
  <c r="I4" i="23"/>
  <c r="I34" i="23" s="1"/>
  <c r="D46" i="22"/>
  <c r="F45" i="22"/>
  <c r="D45" i="22"/>
  <c r="D43" i="22"/>
  <c r="D44" i="22" s="1"/>
  <c r="D42" i="22"/>
  <c r="D47" i="22" s="1"/>
  <c r="D48" i="22" s="1"/>
  <c r="H24" i="22"/>
  <c r="H23" i="22"/>
  <c r="H25" i="22" s="1"/>
  <c r="D8" i="22"/>
  <c r="J7" i="22"/>
  <c r="J6" i="22"/>
  <c r="J8" i="22" s="1"/>
  <c r="I4" i="22"/>
  <c r="I34" i="22" s="1"/>
  <c r="D46" i="21"/>
  <c r="F45" i="21"/>
  <c r="D45" i="21"/>
  <c r="D43" i="21"/>
  <c r="D44" i="21" s="1"/>
  <c r="D42" i="21"/>
  <c r="D47" i="21" s="1"/>
  <c r="D48" i="21" s="1"/>
  <c r="I28" i="21"/>
  <c r="H24" i="21"/>
  <c r="H23" i="21"/>
  <c r="H25" i="21" s="1"/>
  <c r="D8" i="21"/>
  <c r="J7" i="21"/>
  <c r="J6" i="21"/>
  <c r="J8" i="21" s="1"/>
  <c r="I4" i="21"/>
  <c r="I34" i="21" s="1"/>
  <c r="D46" i="20"/>
  <c r="F45" i="20"/>
  <c r="D45" i="20"/>
  <c r="D43" i="20"/>
  <c r="D44" i="20" s="1"/>
  <c r="D42" i="20"/>
  <c r="D47" i="20" s="1"/>
  <c r="D48" i="20" s="1"/>
  <c r="H24" i="20"/>
  <c r="H23" i="20"/>
  <c r="H25" i="20" s="1"/>
  <c r="D8" i="20"/>
  <c r="J7" i="20"/>
  <c r="J6" i="20"/>
  <c r="J8" i="20" s="1"/>
  <c r="I4" i="20"/>
  <c r="I34" i="20" s="1"/>
  <c r="D46" i="19"/>
  <c r="F45" i="19"/>
  <c r="D45" i="19"/>
  <c r="D43" i="19"/>
  <c r="D44" i="19" s="1"/>
  <c r="D42" i="19"/>
  <c r="D47" i="19" s="1"/>
  <c r="D48" i="19" s="1"/>
  <c r="H24" i="19"/>
  <c r="H23" i="19"/>
  <c r="H25" i="19" s="1"/>
  <c r="D8" i="19"/>
  <c r="J7" i="19"/>
  <c r="J6" i="19"/>
  <c r="J8" i="19" s="1"/>
  <c r="I4" i="19"/>
  <c r="I34" i="19" s="1"/>
  <c r="D46" i="18"/>
  <c r="F45" i="18"/>
  <c r="D45" i="18"/>
  <c r="D43" i="18"/>
  <c r="D44" i="18" s="1"/>
  <c r="D42" i="18"/>
  <c r="D47" i="18" s="1"/>
  <c r="D48" i="18" s="1"/>
  <c r="H24" i="18"/>
  <c r="H23" i="18"/>
  <c r="H25" i="18" s="1"/>
  <c r="D8" i="18"/>
  <c r="J7" i="18"/>
  <c r="J6" i="18"/>
  <c r="J8" i="18" s="1"/>
  <c r="I4" i="18"/>
  <c r="I34" i="18" s="1"/>
  <c r="D46" i="17"/>
  <c r="F45" i="17"/>
  <c r="D45" i="17"/>
  <c r="D43" i="17"/>
  <c r="D44" i="17" s="1"/>
  <c r="D42" i="17"/>
  <c r="D47" i="17" s="1"/>
  <c r="D48" i="17" s="1"/>
  <c r="H24" i="17"/>
  <c r="H23" i="17"/>
  <c r="H25" i="17" s="1"/>
  <c r="D8" i="17"/>
  <c r="J7" i="17"/>
  <c r="J6" i="17"/>
  <c r="J8" i="17" s="1"/>
  <c r="I4" i="17"/>
  <c r="I34" i="17" s="1"/>
  <c r="D46" i="16"/>
  <c r="F45" i="16"/>
  <c r="D45" i="16"/>
  <c r="D43" i="16"/>
  <c r="D44" i="16" s="1"/>
  <c r="D42" i="16"/>
  <c r="D47" i="16" s="1"/>
  <c r="D48" i="16" s="1"/>
  <c r="H24" i="16"/>
  <c r="H23" i="16"/>
  <c r="H25" i="16" s="1"/>
  <c r="D8" i="16"/>
  <c r="J7" i="16"/>
  <c r="J6" i="16"/>
  <c r="J8" i="16" s="1"/>
  <c r="I4" i="16"/>
  <c r="I34" i="16" s="1"/>
  <c r="D46" i="15"/>
  <c r="F45" i="15"/>
  <c r="D45" i="15"/>
  <c r="D43" i="15"/>
  <c r="D44" i="15" s="1"/>
  <c r="D42" i="15"/>
  <c r="D47" i="15" s="1"/>
  <c r="D48" i="15" s="1"/>
  <c r="H24" i="15"/>
  <c r="H23" i="15"/>
  <c r="H25" i="15" s="1"/>
  <c r="D8" i="15"/>
  <c r="J7" i="15"/>
  <c r="J6" i="15"/>
  <c r="J8" i="15" s="1"/>
  <c r="I4" i="15"/>
  <c r="I34" i="15" s="1"/>
  <c r="D46" i="14"/>
  <c r="F45" i="14"/>
  <c r="D45" i="14"/>
  <c r="D43" i="14"/>
  <c r="D44" i="14" s="1"/>
  <c r="D42" i="14"/>
  <c r="D47" i="14" s="1"/>
  <c r="D48" i="14" s="1"/>
  <c r="H24" i="14"/>
  <c r="H23" i="14"/>
  <c r="H25" i="14" s="1"/>
  <c r="D8" i="14"/>
  <c r="J7" i="14"/>
  <c r="J6" i="14"/>
  <c r="J8" i="14" s="1"/>
  <c r="I4" i="14"/>
  <c r="I34" i="14" s="1"/>
  <c r="D46" i="13"/>
  <c r="F45" i="13"/>
  <c r="D45" i="13"/>
  <c r="D43" i="13"/>
  <c r="D44" i="13" s="1"/>
  <c r="D42" i="13"/>
  <c r="D47" i="13" s="1"/>
  <c r="D48" i="13" s="1"/>
  <c r="H24" i="13"/>
  <c r="H23" i="13"/>
  <c r="H25" i="13" s="1"/>
  <c r="D8" i="13"/>
  <c r="J7" i="13"/>
  <c r="J6" i="13"/>
  <c r="J8" i="13" s="1"/>
  <c r="I4" i="13"/>
  <c r="I34" i="13" s="1"/>
  <c r="D46" i="12"/>
  <c r="F45" i="12"/>
  <c r="D45" i="12"/>
  <c r="D43" i="12"/>
  <c r="D44" i="12" s="1"/>
  <c r="D42" i="12"/>
  <c r="D47" i="12" s="1"/>
  <c r="D48" i="12" s="1"/>
  <c r="H24" i="12"/>
  <c r="H23" i="12"/>
  <c r="H25" i="12" s="1"/>
  <c r="D8" i="12"/>
  <c r="J7" i="12"/>
  <c r="J6" i="12"/>
  <c r="J8" i="12" s="1"/>
  <c r="I4" i="12"/>
  <c r="I34" i="12" s="1"/>
  <c r="D46" i="11"/>
  <c r="F45" i="11"/>
  <c r="D45" i="11"/>
  <c r="D43" i="11"/>
  <c r="D44" i="11" s="1"/>
  <c r="D42" i="11"/>
  <c r="D47" i="11" s="1"/>
  <c r="D48" i="11" s="1"/>
  <c r="H24" i="11"/>
  <c r="H23" i="11"/>
  <c r="H25" i="11" s="1"/>
  <c r="D8" i="11"/>
  <c r="J7" i="11"/>
  <c r="J6" i="11"/>
  <c r="J8" i="11" s="1"/>
  <c r="I4" i="11"/>
  <c r="I34" i="11" s="1"/>
  <c r="D46" i="10"/>
  <c r="F45" i="10"/>
  <c r="D45" i="10"/>
  <c r="D43" i="10"/>
  <c r="D44" i="10" s="1"/>
  <c r="D42" i="10"/>
  <c r="D47" i="10" s="1"/>
  <c r="D48" i="10" s="1"/>
  <c r="H24" i="10"/>
  <c r="H23" i="10"/>
  <c r="H25" i="10" s="1"/>
  <c r="D8" i="10"/>
  <c r="J7" i="10"/>
  <c r="J6" i="10"/>
  <c r="J8" i="10" s="1"/>
  <c r="I4" i="10"/>
  <c r="I34" i="10" s="1"/>
  <c r="D46" i="9"/>
  <c r="F45" i="9"/>
  <c r="D45" i="9"/>
  <c r="D43" i="9"/>
  <c r="D44" i="9" s="1"/>
  <c r="D42" i="9"/>
  <c r="D47" i="9" s="1"/>
  <c r="D48" i="9" s="1"/>
  <c r="H24" i="9"/>
  <c r="H23" i="9"/>
  <c r="H25" i="9" s="1"/>
  <c r="D8" i="9"/>
  <c r="J7" i="9"/>
  <c r="J6" i="9"/>
  <c r="J8" i="9" s="1"/>
  <c r="I4" i="9"/>
  <c r="I34" i="9" s="1"/>
  <c r="D46" i="8"/>
  <c r="F45" i="8"/>
  <c r="D45" i="8"/>
  <c r="D43" i="8"/>
  <c r="D44" i="8" s="1"/>
  <c r="D42" i="8"/>
  <c r="D47" i="8" s="1"/>
  <c r="D48" i="8" s="1"/>
  <c r="H24" i="8"/>
  <c r="H23" i="8"/>
  <c r="H25" i="8" s="1"/>
  <c r="D8" i="8"/>
  <c r="J7" i="8"/>
  <c r="J6" i="8"/>
  <c r="J8" i="8" s="1"/>
  <c r="I4" i="8"/>
  <c r="I34" i="8" s="1"/>
  <c r="D46" i="7"/>
  <c r="F45" i="7"/>
  <c r="D45" i="7"/>
  <c r="D43" i="7"/>
  <c r="D44" i="7" s="1"/>
  <c r="D42" i="7"/>
  <c r="D47" i="7" s="1"/>
  <c r="D48" i="7" s="1"/>
  <c r="H24" i="7"/>
  <c r="H23" i="7"/>
  <c r="H25" i="7" s="1"/>
  <c r="D8" i="7"/>
  <c r="J7" i="7"/>
  <c r="J6" i="7"/>
  <c r="J8" i="7" s="1"/>
  <c r="I4" i="7"/>
  <c r="D46" i="6"/>
  <c r="F45" i="6"/>
  <c r="D45" i="6"/>
  <c r="D43" i="6"/>
  <c r="D44" i="6" s="1"/>
  <c r="D42" i="6"/>
  <c r="D47" i="6" s="1"/>
  <c r="D48" i="6" s="1"/>
  <c r="H24" i="6"/>
  <c r="H23" i="6"/>
  <c r="H25" i="6" s="1"/>
  <c r="D8" i="6"/>
  <c r="J7" i="6"/>
  <c r="J6" i="6"/>
  <c r="J8" i="6" s="1"/>
  <c r="I4" i="6"/>
  <c r="I34" i="6" s="1"/>
  <c r="D46" i="5"/>
  <c r="F45" i="5"/>
  <c r="D45" i="5"/>
  <c r="D43" i="5"/>
  <c r="D44" i="5" s="1"/>
  <c r="D42" i="5"/>
  <c r="D47" i="5" s="1"/>
  <c r="D48" i="5" s="1"/>
  <c r="I28" i="5"/>
  <c r="H24" i="5"/>
  <c r="H23" i="5"/>
  <c r="H25" i="5" s="1"/>
  <c r="D8" i="5"/>
  <c r="J7" i="5"/>
  <c r="J6" i="5"/>
  <c r="J8" i="5" s="1"/>
  <c r="I4" i="5"/>
  <c r="D46" i="4"/>
  <c r="F45" i="4"/>
  <c r="D45" i="4"/>
  <c r="D43" i="4"/>
  <c r="D44" i="4" s="1"/>
  <c r="D42" i="4"/>
  <c r="D47" i="4" s="1"/>
  <c r="D48" i="4" s="1"/>
  <c r="I28" i="4"/>
  <c r="H24" i="4"/>
  <c r="H23" i="4"/>
  <c r="H25" i="4" s="1"/>
  <c r="D8" i="4"/>
  <c r="J7" i="4"/>
  <c r="J6" i="4"/>
  <c r="J8" i="4" s="1"/>
  <c r="I4" i="4"/>
  <c r="I34" i="4" s="1"/>
  <c r="D46" i="3"/>
  <c r="F45" i="3"/>
  <c r="D45" i="3"/>
  <c r="D43" i="3"/>
  <c r="D44" i="3" s="1"/>
  <c r="D42" i="3"/>
  <c r="D47" i="3" s="1"/>
  <c r="H24" i="3"/>
  <c r="H23" i="3"/>
  <c r="H25" i="3" s="1"/>
  <c r="D8" i="3"/>
  <c r="J7" i="3"/>
  <c r="J6" i="3"/>
  <c r="J8" i="3" s="1"/>
  <c r="I4" i="3"/>
  <c r="I34" i="3" s="1"/>
  <c r="D46" i="2"/>
  <c r="F45" i="2"/>
  <c r="H24" i="2"/>
  <c r="H23" i="2"/>
  <c r="H25" i="2" s="1"/>
  <c r="D8" i="2"/>
  <c r="J6" i="2"/>
  <c r="J8" i="2" s="1"/>
  <c r="I4" i="2"/>
  <c r="D45" i="1"/>
  <c r="F44" i="1"/>
  <c r="D44" i="1"/>
  <c r="D42" i="1"/>
  <c r="D43" i="1" s="1"/>
  <c r="D41" i="1"/>
  <c r="H23" i="1"/>
  <c r="H22" i="1"/>
  <c r="H24" i="1" s="1"/>
  <c r="H26" i="1" s="1"/>
  <c r="H29" i="1" s="1"/>
  <c r="D8" i="1"/>
  <c r="J8" i="1"/>
  <c r="I33" i="1" l="1"/>
  <c r="I8" i="1"/>
  <c r="D11" i="1"/>
  <c r="I28" i="2"/>
  <c r="I8" i="2"/>
  <c r="D12" i="2" s="1"/>
  <c r="I28" i="3"/>
  <c r="I8" i="3"/>
  <c r="D12" i="3" s="1"/>
  <c r="I8" i="4"/>
  <c r="D12" i="4" s="1"/>
  <c r="H17" i="4" s="1"/>
  <c r="I8" i="5"/>
  <c r="D12" i="5" s="1"/>
  <c r="H17" i="5" s="1"/>
  <c r="I28" i="6"/>
  <c r="I8" i="6"/>
  <c r="D12" i="6" s="1"/>
  <c r="I8" i="7"/>
  <c r="D12" i="7" s="1"/>
  <c r="H17" i="7" s="1"/>
  <c r="I28" i="8"/>
  <c r="I8" i="8"/>
  <c r="D12" i="8" s="1"/>
  <c r="I28" i="9"/>
  <c r="I8" i="9"/>
  <c r="D12" i="9" s="1"/>
  <c r="I28" i="10"/>
  <c r="I8" i="10"/>
  <c r="D12" i="10" s="1"/>
  <c r="I28" i="11"/>
  <c r="I8" i="11"/>
  <c r="D12" i="11" s="1"/>
  <c r="I28" i="12"/>
  <c r="I8" i="12"/>
  <c r="D12" i="12" s="1"/>
  <c r="I28" i="13"/>
  <c r="I8" i="13"/>
  <c r="D12" i="13" s="1"/>
  <c r="I28" i="14"/>
  <c r="I8" i="14"/>
  <c r="D12" i="14" s="1"/>
  <c r="I28" i="15"/>
  <c r="I8" i="15"/>
  <c r="D12" i="15" s="1"/>
  <c r="I28" i="16"/>
  <c r="I8" i="16"/>
  <c r="D12" i="16" s="1"/>
  <c r="I28" i="17"/>
  <c r="I8" i="17"/>
  <c r="D12" i="17" s="1"/>
  <c r="I28" i="18"/>
  <c r="I8" i="18"/>
  <c r="D12" i="18" s="1"/>
  <c r="I28" i="19"/>
  <c r="I8" i="19"/>
  <c r="D12" i="19" s="1"/>
  <c r="I28" i="20"/>
  <c r="I8" i="20"/>
  <c r="D12" i="20" s="1"/>
  <c r="I8" i="21"/>
  <c r="D12" i="21" s="1"/>
  <c r="H17" i="21" s="1"/>
  <c r="I28" i="22"/>
  <c r="I8" i="22"/>
  <c r="D12" i="22" s="1"/>
  <c r="I8" i="23"/>
  <c r="D12" i="23" s="1"/>
  <c r="H17" i="23" s="1"/>
  <c r="H20" i="24"/>
  <c r="J20" i="24" s="1"/>
  <c r="H19" i="24"/>
  <c r="J19" i="24" s="1"/>
  <c r="H18" i="24"/>
  <c r="I28" i="25"/>
  <c r="I8" i="25"/>
  <c r="I8" i="26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C13" i="27"/>
  <c r="S13" i="27" s="1"/>
  <c r="H19" i="1" l="1"/>
  <c r="H18" i="1"/>
  <c r="H17" i="1"/>
  <c r="J20" i="26"/>
  <c r="J19" i="26"/>
  <c r="J18" i="24"/>
  <c r="H21" i="24"/>
  <c r="H27" i="24" s="1"/>
  <c r="H30" i="24" s="1"/>
  <c r="H20" i="23"/>
  <c r="J20" i="23" s="1"/>
  <c r="H19" i="23"/>
  <c r="J19" i="23" s="1"/>
  <c r="H18" i="23"/>
  <c r="H17" i="22"/>
  <c r="H20" i="21"/>
  <c r="J20" i="21" s="1"/>
  <c r="H19" i="21"/>
  <c r="J19" i="21" s="1"/>
  <c r="H18" i="21"/>
  <c r="H17" i="20"/>
  <c r="H17" i="19"/>
  <c r="H17" i="18"/>
  <c r="H17" i="17"/>
  <c r="H17" i="16"/>
  <c r="H17" i="15"/>
  <c r="H17" i="14"/>
  <c r="H17" i="13"/>
  <c r="H17" i="12"/>
  <c r="H17" i="11"/>
  <c r="H17" i="10"/>
  <c r="H17" i="9"/>
  <c r="H17" i="8"/>
  <c r="H20" i="7"/>
  <c r="J20" i="7" s="1"/>
  <c r="H19" i="7"/>
  <c r="J19" i="7" s="1"/>
  <c r="H18" i="7"/>
  <c r="H17" i="6"/>
  <c r="H20" i="5"/>
  <c r="J20" i="5" s="1"/>
  <c r="H19" i="5"/>
  <c r="J19" i="5" s="1"/>
  <c r="H18" i="5"/>
  <c r="H20" i="4"/>
  <c r="J20" i="4" s="1"/>
  <c r="H19" i="4"/>
  <c r="J19" i="4" s="1"/>
  <c r="H18" i="4"/>
  <c r="H17" i="3"/>
  <c r="H17" i="2"/>
  <c r="J17" i="1" l="1"/>
  <c r="H20" i="1"/>
  <c r="J19" i="1"/>
  <c r="J18" i="1"/>
  <c r="H20" i="2"/>
  <c r="J20" i="2" s="1"/>
  <c r="H19" i="2"/>
  <c r="J19" i="2" s="1"/>
  <c r="H18" i="2"/>
  <c r="H20" i="3"/>
  <c r="J20" i="3" s="1"/>
  <c r="H19" i="3"/>
  <c r="J19" i="3" s="1"/>
  <c r="H18" i="3"/>
  <c r="J18" i="4"/>
  <c r="H21" i="4"/>
  <c r="H27" i="4" s="1"/>
  <c r="H30" i="4" s="1"/>
  <c r="J18" i="5"/>
  <c r="H21" i="5"/>
  <c r="H27" i="5" s="1"/>
  <c r="H20" i="6"/>
  <c r="J20" i="6" s="1"/>
  <c r="H19" i="6"/>
  <c r="J19" i="6" s="1"/>
  <c r="H18" i="6"/>
  <c r="J18" i="7"/>
  <c r="H21" i="7"/>
  <c r="H20" i="8"/>
  <c r="J20" i="8" s="1"/>
  <c r="H19" i="8"/>
  <c r="J19" i="8" s="1"/>
  <c r="H18" i="8"/>
  <c r="H20" i="9"/>
  <c r="J20" i="9" s="1"/>
  <c r="H19" i="9"/>
  <c r="J19" i="9" s="1"/>
  <c r="H18" i="9"/>
  <c r="H20" i="10"/>
  <c r="J20" i="10" s="1"/>
  <c r="H19" i="10"/>
  <c r="J19" i="10" s="1"/>
  <c r="H18" i="10"/>
  <c r="H20" i="11"/>
  <c r="J20" i="11" s="1"/>
  <c r="H19" i="11"/>
  <c r="J19" i="11" s="1"/>
  <c r="H18" i="11"/>
  <c r="H20" i="12"/>
  <c r="J20" i="12" s="1"/>
  <c r="H19" i="12"/>
  <c r="J19" i="12" s="1"/>
  <c r="H18" i="12"/>
  <c r="H20" i="13"/>
  <c r="J20" i="13" s="1"/>
  <c r="H19" i="13"/>
  <c r="J19" i="13" s="1"/>
  <c r="H18" i="13"/>
  <c r="H20" i="14"/>
  <c r="J20" i="14" s="1"/>
  <c r="H19" i="14"/>
  <c r="J19" i="14" s="1"/>
  <c r="H18" i="14"/>
  <c r="H20" i="15"/>
  <c r="J20" i="15" s="1"/>
  <c r="H19" i="15"/>
  <c r="J19" i="15" s="1"/>
  <c r="H18" i="15"/>
  <c r="H20" i="16"/>
  <c r="J20" i="16" s="1"/>
  <c r="H19" i="16"/>
  <c r="J19" i="16" s="1"/>
  <c r="H18" i="16"/>
  <c r="H20" i="17"/>
  <c r="J20" i="17" s="1"/>
  <c r="H19" i="17"/>
  <c r="J19" i="17" s="1"/>
  <c r="H18" i="17"/>
  <c r="H20" i="18"/>
  <c r="J20" i="18" s="1"/>
  <c r="H19" i="18"/>
  <c r="J19" i="18" s="1"/>
  <c r="H18" i="18"/>
  <c r="H20" i="19"/>
  <c r="J20" i="19" s="1"/>
  <c r="H19" i="19"/>
  <c r="J19" i="19" s="1"/>
  <c r="H18" i="19"/>
  <c r="H20" i="20"/>
  <c r="J20" i="20" s="1"/>
  <c r="H19" i="20"/>
  <c r="J19" i="20" s="1"/>
  <c r="H18" i="20"/>
  <c r="J18" i="21"/>
  <c r="H21" i="21"/>
  <c r="H27" i="21" s="1"/>
  <c r="H30" i="21" s="1"/>
  <c r="H20" i="22"/>
  <c r="J20" i="22" s="1"/>
  <c r="H19" i="22"/>
  <c r="J19" i="22" s="1"/>
  <c r="H18" i="22"/>
  <c r="J18" i="23"/>
  <c r="H21" i="23"/>
  <c r="H27" i="23" s="1"/>
  <c r="H30" i="23" s="1"/>
  <c r="H32" i="24"/>
  <c r="H31" i="24"/>
  <c r="H34" i="24" s="1"/>
  <c r="J34" i="24" s="1"/>
  <c r="J20" i="25"/>
  <c r="J19" i="25"/>
  <c r="J18" i="26"/>
  <c r="H32" i="26" l="1"/>
  <c r="H31" i="26"/>
  <c r="H34" i="26" s="1"/>
  <c r="J34" i="26" s="1"/>
  <c r="J18" i="25"/>
  <c r="H21" i="25"/>
  <c r="H27" i="25" s="1"/>
  <c r="H30" i="25" s="1"/>
  <c r="H36" i="24"/>
  <c r="H35" i="24"/>
  <c r="H32" i="23"/>
  <c r="H31" i="23"/>
  <c r="H34" i="23" s="1"/>
  <c r="J34" i="23" s="1"/>
  <c r="J18" i="22"/>
  <c r="H21" i="22"/>
  <c r="H27" i="22" s="1"/>
  <c r="H30" i="22" s="1"/>
  <c r="H32" i="21"/>
  <c r="H31" i="21"/>
  <c r="H34" i="21" s="1"/>
  <c r="J34" i="21" s="1"/>
  <c r="J18" i="20"/>
  <c r="H21" i="20"/>
  <c r="H27" i="20" s="1"/>
  <c r="H30" i="20" s="1"/>
  <c r="J18" i="19"/>
  <c r="H21" i="19"/>
  <c r="H27" i="19" s="1"/>
  <c r="H30" i="19" s="1"/>
  <c r="J18" i="18"/>
  <c r="H21" i="18"/>
  <c r="H27" i="18" s="1"/>
  <c r="H30" i="18" s="1"/>
  <c r="J18" i="17"/>
  <c r="H21" i="17"/>
  <c r="H27" i="17" s="1"/>
  <c r="H30" i="17" s="1"/>
  <c r="J18" i="16"/>
  <c r="H21" i="16"/>
  <c r="H27" i="16" s="1"/>
  <c r="H30" i="16" s="1"/>
  <c r="J18" i="15"/>
  <c r="H21" i="15"/>
  <c r="H27" i="15" s="1"/>
  <c r="H30" i="15" s="1"/>
  <c r="J18" i="14"/>
  <c r="H21" i="14"/>
  <c r="H27" i="14" s="1"/>
  <c r="H30" i="14" s="1"/>
  <c r="J18" i="13"/>
  <c r="H21" i="13"/>
  <c r="H27" i="13" s="1"/>
  <c r="H30" i="13" s="1"/>
  <c r="J18" i="12"/>
  <c r="H21" i="12"/>
  <c r="H27" i="12" s="1"/>
  <c r="H30" i="12" s="1"/>
  <c r="J18" i="11"/>
  <c r="H21" i="11"/>
  <c r="H27" i="11" s="1"/>
  <c r="H30" i="11" s="1"/>
  <c r="J18" i="10"/>
  <c r="H21" i="10"/>
  <c r="H27" i="10" s="1"/>
  <c r="H30" i="10" s="1"/>
  <c r="J18" i="9"/>
  <c r="H21" i="9"/>
  <c r="H27" i="9" s="1"/>
  <c r="H30" i="9" s="1"/>
  <c r="J18" i="8"/>
  <c r="H21" i="8"/>
  <c r="H27" i="8" s="1"/>
  <c r="H30" i="8" s="1"/>
  <c r="J18" i="6"/>
  <c r="H21" i="6"/>
  <c r="H27" i="6" s="1"/>
  <c r="H30" i="6" s="1"/>
  <c r="H32" i="4"/>
  <c r="H31" i="4"/>
  <c r="H34" i="4" s="1"/>
  <c r="J34" i="4" s="1"/>
  <c r="J18" i="3"/>
  <c r="H21" i="3"/>
  <c r="H27" i="3" s="1"/>
  <c r="H30" i="3" s="1"/>
  <c r="J18" i="2"/>
  <c r="H21" i="2"/>
  <c r="H36" i="26" l="1"/>
  <c r="H35" i="26"/>
  <c r="H31" i="1"/>
  <c r="H30" i="1"/>
  <c r="H33" i="1" s="1"/>
  <c r="J33" i="1" s="1"/>
  <c r="H32" i="3"/>
  <c r="H31" i="3"/>
  <c r="H34" i="3" s="1"/>
  <c r="J34" i="3" s="1"/>
  <c r="H36" i="4"/>
  <c r="H35" i="4"/>
  <c r="H36" i="5"/>
  <c r="H35" i="5"/>
  <c r="H32" i="6"/>
  <c r="H31" i="6"/>
  <c r="H34" i="6" s="1"/>
  <c r="J34" i="6" s="1"/>
  <c r="H36" i="7"/>
  <c r="H35" i="7"/>
  <c r="H32" i="8"/>
  <c r="H31" i="8"/>
  <c r="H34" i="8" s="1"/>
  <c r="J34" i="8" s="1"/>
  <c r="H32" i="9"/>
  <c r="H31" i="9"/>
  <c r="H34" i="9" s="1"/>
  <c r="J34" i="9" s="1"/>
  <c r="H32" i="10"/>
  <c r="H31" i="10"/>
  <c r="H34" i="10" s="1"/>
  <c r="J34" i="10" s="1"/>
  <c r="H32" i="11"/>
  <c r="H31" i="11"/>
  <c r="H34" i="11" s="1"/>
  <c r="J34" i="11" s="1"/>
  <c r="H32" i="12"/>
  <c r="H31" i="12"/>
  <c r="H34" i="12" s="1"/>
  <c r="J34" i="12" s="1"/>
  <c r="H32" i="13"/>
  <c r="H31" i="13"/>
  <c r="H34" i="13" s="1"/>
  <c r="J34" i="13" s="1"/>
  <c r="H32" i="14"/>
  <c r="H31" i="14"/>
  <c r="H34" i="14" s="1"/>
  <c r="J34" i="14" s="1"/>
  <c r="H32" i="15"/>
  <c r="H31" i="15"/>
  <c r="H34" i="15" s="1"/>
  <c r="J34" i="15" s="1"/>
  <c r="H32" i="16"/>
  <c r="H31" i="16"/>
  <c r="H34" i="16" s="1"/>
  <c r="J34" i="16" s="1"/>
  <c r="H32" i="17"/>
  <c r="H31" i="17"/>
  <c r="H34" i="17" s="1"/>
  <c r="J34" i="17" s="1"/>
  <c r="H32" i="18"/>
  <c r="H31" i="18"/>
  <c r="H34" i="18" s="1"/>
  <c r="J34" i="18" s="1"/>
  <c r="H32" i="19"/>
  <c r="H31" i="19"/>
  <c r="H34" i="19" s="1"/>
  <c r="J34" i="19" s="1"/>
  <c r="H32" i="20"/>
  <c r="H31" i="20"/>
  <c r="H34" i="20" s="1"/>
  <c r="J34" i="20" s="1"/>
  <c r="H36" i="21"/>
  <c r="H35" i="21"/>
  <c r="H32" i="22"/>
  <c r="H31" i="22"/>
  <c r="H34" i="22" s="1"/>
  <c r="J34" i="22" s="1"/>
  <c r="H36" i="23"/>
  <c r="H35" i="23"/>
  <c r="H32" i="25"/>
  <c r="H31" i="25"/>
  <c r="H34" i="25" s="1"/>
  <c r="J34" i="25" s="1"/>
  <c r="H36" i="25" l="1"/>
  <c r="H35" i="25"/>
  <c r="H36" i="22"/>
  <c r="H35" i="22"/>
  <c r="H36" i="20"/>
  <c r="H35" i="20"/>
  <c r="H36" i="19"/>
  <c r="H35" i="19"/>
  <c r="H36" i="18"/>
  <c r="H35" i="18"/>
  <c r="H36" i="17"/>
  <c r="H35" i="17"/>
  <c r="H36" i="16"/>
  <c r="H35" i="16"/>
  <c r="H36" i="15"/>
  <c r="H35" i="15"/>
  <c r="H36" i="14"/>
  <c r="H35" i="14"/>
  <c r="H36" i="13"/>
  <c r="H35" i="13"/>
  <c r="H36" i="12"/>
  <c r="H35" i="12"/>
  <c r="H36" i="11"/>
  <c r="H35" i="11"/>
  <c r="H36" i="10"/>
  <c r="H35" i="10"/>
  <c r="H36" i="9"/>
  <c r="H35" i="9"/>
  <c r="H36" i="8"/>
  <c r="H35" i="8"/>
  <c r="H36" i="6"/>
  <c r="H35" i="6"/>
  <c r="H36" i="3"/>
  <c r="H35" i="3"/>
  <c r="H35" i="1"/>
  <c r="H34" i="1"/>
</calcChain>
</file>

<file path=xl/sharedStrings.xml><?xml version="1.0" encoding="utf-8"?>
<sst xmlns="http://schemas.openxmlformats.org/spreadsheetml/2006/main" count="1946" uniqueCount="191">
  <si>
    <t>PLANILHA DE COMPOSIÇÃO DE CUSTO - REFERENCIA: KM RODADO VEÍCULO 08 LUGARES</t>
  </si>
  <si>
    <t>CONTRATAÇÃO DE EMPRESA PARA TRANSPORTE ESCOLAR - LINHA 26 -VARZINHA (M)</t>
  </si>
  <si>
    <t>Investimento</t>
  </si>
  <si>
    <t>(veiculo 15 anos)</t>
  </si>
  <si>
    <t>Valor de utilização do Veículo</t>
  </si>
  <si>
    <t>Média combustível</t>
  </si>
  <si>
    <t>KM de Estrada Pavimentada</t>
  </si>
  <si>
    <t>Pavimentada</t>
  </si>
  <si>
    <t>KM de Estrada Não Pavimentada</t>
  </si>
  <si>
    <t>Não Pavimentada</t>
  </si>
  <si>
    <t>Quilometragem diária (em Km):</t>
  </si>
  <si>
    <t>Média</t>
  </si>
  <si>
    <t>Dias úteis ano:</t>
  </si>
  <si>
    <t>Custo do Combustível:</t>
  </si>
  <si>
    <t>R$</t>
  </si>
  <si>
    <t>Rendimento do Combustível:</t>
  </si>
  <si>
    <t>Km/l</t>
  </si>
  <si>
    <t>ELEMENTO DE CUSTO</t>
  </si>
  <si>
    <t>%</t>
  </si>
  <si>
    <t>1 CUSTO VARIÁVEL</t>
  </si>
  <si>
    <t>1.1 Combustível (Km x custo combustivel) / rendimento .................................…</t>
  </si>
  <si>
    <t>1.2 Lubribrificantes</t>
  </si>
  <si>
    <t>do custo de combustível..................…</t>
  </si>
  <si>
    <t>1.3 Rodagem</t>
  </si>
  <si>
    <t>1.4 Peças e Acessórios</t>
  </si>
  <si>
    <t>Sub-Total 01:</t>
  </si>
  <si>
    <t>2 CUSTO FIXO</t>
  </si>
  <si>
    <t>2.1 Pessoal e Encargos ................................................................................…</t>
  </si>
  <si>
    <t>2.2 Despesas Administrativas (Seguros e outros) ............................................…</t>
  </si>
  <si>
    <t>Sub-Total 02:</t>
  </si>
  <si>
    <t>3 CUSTO TOTAL (Sub-total 01 + Sub-total 02) ..................................</t>
  </si>
  <si>
    <t>Quilometragem percorrida - anual (Km diário x dias úteis ano) .......................................</t>
  </si>
  <si>
    <t>KM</t>
  </si>
  <si>
    <t>4 CUSTO POR QUILÔMETRO PERCORRIDO ......................................</t>
  </si>
  <si>
    <t>5 MARGEM DE LUCRO (%) ..............................................................</t>
  </si>
  <si>
    <t>6 . IMPOSTO INCIDENTES (%) .........................................................</t>
  </si>
  <si>
    <t>7 PREÇO TOTAL DO QUILÔMENTRO RODADO...............................................…</t>
  </si>
  <si>
    <t>8 PREÇO TOTAL POR VIAGEM  .......................................................…...........….</t>
  </si>
  <si>
    <t>9 PREÇO TOTAL POR ANO ...........................................................................…</t>
  </si>
  <si>
    <t>Obs1: Preencher somente os campos em vermelho.</t>
  </si>
  <si>
    <t>Obs2: Os percentuais do custo variável, margem de lucro e imposto devem ser preenchido na coluna</t>
  </si>
  <si>
    <t>(%) conforme percentual praticado pela empresa.</t>
  </si>
  <si>
    <t>Motorista</t>
  </si>
  <si>
    <t>Desp. Adm (seguro e outros)</t>
  </si>
  <si>
    <t>13º Slr</t>
  </si>
  <si>
    <t>Seguro</t>
  </si>
  <si>
    <t>Férias</t>
  </si>
  <si>
    <t>Vistorias</t>
  </si>
  <si>
    <t>13º Férias</t>
  </si>
  <si>
    <t>Contador</t>
  </si>
  <si>
    <t>FGTS</t>
  </si>
  <si>
    <t>Total Ano</t>
  </si>
  <si>
    <t>INSS</t>
  </si>
  <si>
    <t>Custo Funcionário Mês</t>
  </si>
  <si>
    <t>As taxas de manutenção variam de acordo com a quilometragem percorrida,</t>
  </si>
  <si>
    <t>localização do roteiro e as condições da estrada</t>
  </si>
  <si>
    <t>Localização</t>
  </si>
  <si>
    <t>-30.762159, -53.310238</t>
  </si>
  <si>
    <t xml:space="preserve">O valor da utilização do veículo será pela Lei nº 14.133/2021 </t>
  </si>
  <si>
    <t>CONTRATAÇÃO DE EMPRESA PARA TRANSPORTE ESCOLAR - LINHA 27 -VARZINHA (T)</t>
  </si>
  <si>
    <t>-30.738988, -53.350263</t>
  </si>
  <si>
    <t>CONTRATAÇÃO DE EMPRESA PARA TRANSPORTE ESCOLAR - LINHA 05 -GUARDA VELHA (M)</t>
  </si>
  <si>
    <t>do custo de combustível .................…</t>
  </si>
  <si>
    <t>2.1 Pessoal e Encargos ...................................................................................................</t>
  </si>
  <si>
    <t>2.2 Despesas Administrativas (Seguros e outros) ............................................................</t>
  </si>
  <si>
    <t>7 PREÇO TOTAL DO QUILÔMENTRO RODADO ..............................................…</t>
  </si>
  <si>
    <t>8 PREÇO TOTAL POR VIAGEM  ....................................................................…</t>
  </si>
  <si>
    <t>9 PREÇO TOTAL POR ANO...........................................................................…</t>
  </si>
  <si>
    <t>-30.722685, -53.369494</t>
  </si>
  <si>
    <t>CONTRATAÇÃO DE EMPRESA PARA TRANSPORTE ESCOLAR - LINHA 28 – SEIVAL X RS357</t>
  </si>
  <si>
    <t>1.2 Lubrificantes</t>
  </si>
  <si>
    <t>do custo de combustível ..................…</t>
  </si>
  <si>
    <t>8 PREÇO TOTAL POR VIAGEM  .....................................................................…</t>
  </si>
  <si>
    <t>9 PREÇO TOTAL POR ANO .…..….............................................................………</t>
  </si>
  <si>
    <t>-30.807170, -53.661764</t>
  </si>
  <si>
    <t>PLANILHA DE COMPOSIÇÃO DE CUSTO - REFERENCIA: KM RODADO VEÍCULO 15 LUGARES</t>
  </si>
  <si>
    <t>CONTRATAÇÃO DE EMPRESA PARA TRANSPORTE ESCOLAR - LINHA 29 – PASSO DO MEGATÉRIO</t>
  </si>
  <si>
    <t>(veiculo 20 anos)</t>
  </si>
  <si>
    <t>1.1 Combustível (Km x custo combustivel) / rendimento ...............................…</t>
  </si>
  <si>
    <t>do custo de combustível...................…</t>
  </si>
  <si>
    <t>2.1 Pessoal e Encargos ..............................................................................…</t>
  </si>
  <si>
    <t>2.2 Despesas Administrativas (Seguros e outros) ..........................................…</t>
  </si>
  <si>
    <t>7 PREÇO TOTAL DO QUILÔMENTRO RODADO ............................................…</t>
  </si>
  <si>
    <t>8 PREÇO TOTAL POR VIAGEM  ...................................................................…</t>
  </si>
  <si>
    <t>9 PREÇO TOTAL POR ANO .........................................................................…</t>
  </si>
  <si>
    <t>-30.435631, -53.655599</t>
  </si>
  <si>
    <t>CONTRATAÇÃO DE EMPRESA PARA TRANSPORTE ESCOLAR - LINHA 30 -PASSO DA CHÁCARA</t>
  </si>
  <si>
    <t>1.1 Combustível (Km x custo combustivel) / rendimento .....................……</t>
  </si>
  <si>
    <t>-30.527657, -53.240806</t>
  </si>
  <si>
    <t>CONTRATAÇÃO DE EMPRESA PARA TRANSPORTE ESCOLAR - LINHA 31 – RINCÃO DOS NIZAS</t>
  </si>
  <si>
    <t>do custo de combustível ............……</t>
  </si>
  <si>
    <t>do custo de combustível.............……</t>
  </si>
  <si>
    <t>-30.447847, -53.365484</t>
  </si>
  <si>
    <t>PLANILHA DE COMPOSIÇÃO DE CUSTO - REFERENCIA: KM RODADO VEÍCULO 25 LUGARES</t>
  </si>
  <si>
    <t>CONTRATAÇÃO DE EMPRESA PARA TRANSPORTE ESCOLAR - LINHA 32 – RINCÃO DOS BITENCOURT</t>
  </si>
  <si>
    <t>-30.482011, -53.504372</t>
  </si>
  <si>
    <t>CONTRATAÇÃO DE EMPRESA PARA TRANSPORTE ESCOLAR - LINHA 33 – PARADA MARIO (M)</t>
  </si>
  <si>
    <t>-30.664243, -53.198965</t>
  </si>
  <si>
    <t>CONTRATAÇÃO DE EMPRESA PARA TRANSPORTE ESCOLAR - LINHA 15 – PARADA MARIO (T)</t>
  </si>
  <si>
    <t>-30.662369, -53.197191</t>
  </si>
  <si>
    <t>CONTRATAÇÃO DE EMPRESA PARA TRANSPORTE ESCOLAR - LINHA 16 – ENTRADA DA MINA X DAGOBERTO (T)</t>
  </si>
  <si>
    <t>-30.722695, -53.369500</t>
  </si>
  <si>
    <t>CONTRATAÇÃO DE EMPRESA PARA TRANSPORTE ESCOLAR - LINHA 17 – BOM JARDIM X LAGOÃO X DURASNAL</t>
  </si>
  <si>
    <t>-30.441615,</t>
  </si>
  <si>
    <t>-53.230555</t>
  </si>
  <si>
    <t>CONTRATAÇÃO DE EMPRESA PARA TRANSPORTE ESCOLAR - LINHA 18 – PONTE DO SANTA BARBARA</t>
  </si>
  <si>
    <t>-30.418306, -53.527843</t>
  </si>
  <si>
    <t>PLANILHA DE COMPOSIÇÃO DE CUSTO - REFERENCIA: KM RODADO VEÍCULO 40 LUGARES</t>
  </si>
  <si>
    <t>CONTRATAÇÃO DE EMPRESA PARA TRANSPORTE ESCOLAR - LINHA 19 – ENTRADA DA MINA X CAÇAPAVA (M)</t>
  </si>
  <si>
    <t>-30.752221, -53.533534</t>
  </si>
  <si>
    <t>CONTRATAÇÃO DE EMPRESA PARA TRANSPORTE ESCOLAR - LINHA 39 – VILA PROGRESSO X DURASNAL</t>
  </si>
  <si>
    <t>-30.359278, -53.454456</t>
  </si>
  <si>
    <t>PLANILHA DE COMPOSIÇÃO DE CUSTO - REFERENCIA: KM RODADO VEÍCULO 45 LUGARES</t>
  </si>
  <si>
    <t>CONTRATAÇÃO DE EMPRESA PARA TRANSPORTE ESCOLAR - LINHA 22 – SEIVAL X CAÇAPAVA</t>
  </si>
  <si>
    <t xml:space="preserve"> (veiculo 20 anos)</t>
  </si>
  <si>
    <t>-30.697510, -53.759991</t>
  </si>
  <si>
    <t>O valor da utilização do veículo será pela Lei nº 14.133/2021</t>
  </si>
  <si>
    <t>CONTRATAÇÃO DE EMPRESA PARA TRANSPORTE ESCOLAR - LINHA 42 – RINCÃO DOS SEIXAS</t>
  </si>
  <si>
    <t>Quilometragem percorrida - anual (Km diário x dias úteis ano) ...................…</t>
  </si>
  <si>
    <t>-30.538552, -53.429741</t>
  </si>
  <si>
    <t>CONTRATAÇÃO DE EMPRESA PARA TRANSPORTE ESCOLAR - LINHA 24 – PROMORAR X ETERRG</t>
  </si>
  <si>
    <t>-30.486979, -53.487678</t>
  </si>
  <si>
    <t>CONTRATAÇÃO DE EMPRESA PARA TRANSPORTE ESCOLAR - LINHA 25 – PORTÃO DA AVIAÇÃO X ETERRG</t>
  </si>
  <si>
    <t>CONTRATAÇÃO DE EMPRESA PARA TRANSPORTE ESCOLAR - LINHA 45 -URUMBEVA</t>
  </si>
  <si>
    <t>-30.569662, -53.267883</t>
  </si>
  <si>
    <t>PLANILHA DE COMPOSIÇÃO DE CUSTO - REFERENCIA: KM RODADO VEÍCULO 12 LUGARES</t>
  </si>
  <si>
    <t>CONTRATAÇÃO DE EMPRESA PARA TRANSPORTE ESCOLAR - LINHA 46 – PASSO DAS CARRETAS</t>
  </si>
  <si>
    <t>-30.333213, -53.445539</t>
  </si>
  <si>
    <t>CONTRATAÇÃO DE EMPRESA PARA TRANSPORTE ESCOLAR - LINHA 47 – PICADA GRANDE</t>
  </si>
  <si>
    <t>-30.429593, -53.399228</t>
  </si>
  <si>
    <t>CONTRATAÇÃO DE EMPRESA PARA TRANSPORTE ESCOLAR - LINHA 11 – RINCÃO DA TIGRA</t>
  </si>
  <si>
    <t>do custo de combustível............……</t>
  </si>
  <si>
    <t>-30.849094, -53.619152</t>
  </si>
  <si>
    <t>PLANILHA DE COMPOSIÇÃO DE CUSTO - REFERENCIA: KM RODADO VEÍCULO 20 LUGARES</t>
  </si>
  <si>
    <t>CONTRATAÇÃO DE EMPRESA PARA TRANSPORTE ESCOLAR - LINHA 03 – RINCÃO DOS PAZ</t>
  </si>
  <si>
    <t>-30.492639, -53.510014</t>
  </si>
  <si>
    <t>CONTRATAÇÃO DE EMPRESA PARA TRANSPORTE ESCOLAR - LINHA 20 -RINCÃO DAS GUAJUVIRAS</t>
  </si>
  <si>
    <t>-30.273079, -53.353379</t>
  </si>
  <si>
    <t>CONTRATAÇÃO DE EMPRESA PARA TRANSPORTE ESCOLAR - LINHA 01 – RINCÃO DOS ROSAS</t>
  </si>
  <si>
    <t>-30.565730, -53.655804</t>
  </si>
  <si>
    <t>Linha:</t>
  </si>
  <si>
    <t>Pitanga</t>
  </si>
  <si>
    <t>Amaricá</t>
  </si>
  <si>
    <t>Palmeira</t>
  </si>
  <si>
    <t>P Henriques</t>
  </si>
  <si>
    <t>V. Progresso</t>
  </si>
  <si>
    <t>R. Tigra</t>
  </si>
  <si>
    <t>C. Picada</t>
  </si>
  <si>
    <t>L. Azambuja</t>
  </si>
  <si>
    <t>Furnas</t>
  </si>
  <si>
    <t>R. Nª Sª Graç</t>
  </si>
  <si>
    <t>Postinho</t>
  </si>
  <si>
    <t>Pinheiro (T)</t>
  </si>
  <si>
    <t>P Graças</t>
  </si>
  <si>
    <t>Seivalzinho (M)</t>
  </si>
  <si>
    <t>Pinheiro (M)</t>
  </si>
  <si>
    <t>Aviação</t>
  </si>
  <si>
    <t>Lugares</t>
  </si>
  <si>
    <t>KM's</t>
  </si>
  <si>
    <t>Combustivel Pavimentada</t>
  </si>
  <si>
    <t>Combustivel Não Pavimentada</t>
  </si>
  <si>
    <t>Combustivel Média</t>
  </si>
  <si>
    <t>Acréscimo</t>
  </si>
  <si>
    <t xml:space="preserve">1.1 Combustível (Km x custo combustivel) / rendimento </t>
  </si>
  <si>
    <t>Verificação: Valor em relação aos KM</t>
  </si>
  <si>
    <t xml:space="preserve">Fator de Remuneração: </t>
  </si>
  <si>
    <t>Varia pra menos quanto maior for a quantidade de quilomentros do percurso</t>
  </si>
  <si>
    <t>Faixa KM - Van/Ônibus]</t>
  </si>
  <si>
    <t>Valor a acrescentar</t>
  </si>
  <si>
    <t>Fator de Remuneração</t>
  </si>
  <si>
    <t>VAN/Kombi - 15 Lugares</t>
  </si>
  <si>
    <t>Micro Ônibus - 25 lugares</t>
  </si>
  <si>
    <t>Faixa KM - Ônibus: 45 lugares</t>
  </si>
  <si>
    <t>Sem Acréscimo</t>
  </si>
  <si>
    <t>12 meses</t>
  </si>
  <si>
    <t>12 Meses</t>
  </si>
  <si>
    <t>Não Pav.</t>
  </si>
  <si>
    <t>KM: Pav.</t>
  </si>
  <si>
    <t>Combustível</t>
  </si>
  <si>
    <t>Veíc - T.Anos</t>
  </si>
  <si>
    <t>Vlr KM em 200</t>
  </si>
  <si>
    <t>ANÁLISE COMPARATIVA DOS VALORES DE CADA PERCURSO DO TRANSPORTYE ESCOLAR:</t>
  </si>
  <si>
    <t>Vlr Linha Ano</t>
  </si>
  <si>
    <t>% s/ o Total</t>
  </si>
  <si>
    <t>O total de Kilometros das linhas somam 1591, com virificamos é o percentual de cada linha em relação ao total de kilometros dos dados constante nas planilhas.</t>
  </si>
  <si>
    <t>Total do Custo Fixo ao Ano</t>
  </si>
  <si>
    <t>Salário</t>
  </si>
  <si>
    <t>% do C. Fixo</t>
  </si>
  <si>
    <t>Valor tende a diminuir em relação a quantidade de Kilometros rodados, isto faz com que a análise do valor fique mais complexa, no caso da linha 45 que tem pouco KM (19) o valor da kilometragem fica maior para fins de cobrir o custo.</t>
  </si>
  <si>
    <t>Total das Linhas</t>
  </si>
  <si>
    <t>As linhas de números 29; 31; 3 e 1 constam valores do Km rodado diferentes dos apurados nesta análise devido principalmente pela utilização de metodologia de apuração de custos com cálculos diferentes.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</si>
</sst>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_-* #,##0.00_-;\-* #,##0.00_-;_-* \-??_-;_-@_-"/>
    <numFmt numFmtId="166" formatCode="[$R$-416]\ #,##0.00;[Red]\-[$R$-416]\ #,##0.00"/>
    <numFmt numFmtId="167" formatCode="_-&quot;R$ &quot;* #,##0.00_-;&quot;-R$ &quot;* #,##0.00_-;_-&quot;R$ &quot;* \-??_-;_-@_-"/>
    <numFmt numFmtId="168" formatCode="_(* #,##0.00_);_(* \(#,##0.00\);_(* \-??_);_(@_)"/>
    <numFmt numFmtId="169" formatCode="_-* #,##0.0000_-;\-* #,##0.0000_-;_-* \-??_-;_-@_-"/>
  </numFmts>
  <fonts count="2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70C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b/>
      <sz val="6"/>
      <color rgb="FF000000"/>
      <name val="Calibri"/>
      <family val="2"/>
      <charset val="1"/>
    </font>
    <font>
      <sz val="8"/>
      <name val="Calibri"/>
      <family val="2"/>
      <charset val="1"/>
    </font>
    <font>
      <sz val="8"/>
      <color rgb="FFFF0000"/>
      <name val="Calibri"/>
      <family val="2"/>
      <charset val="1"/>
    </font>
    <font>
      <sz val="7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EE6EF"/>
        <bgColor rgb="FFDAE3F3"/>
      </patternFill>
    </fill>
    <fill>
      <patternFill patternType="solid">
        <fgColor rgb="FFEDEDED"/>
        <bgColor rgb="FFDEE6EF"/>
      </patternFill>
    </fill>
    <fill>
      <patternFill patternType="solid">
        <fgColor rgb="FFDAE3F3"/>
        <bgColor rgb="FFDEE6E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AE3F3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3" fillId="0" borderId="0" applyBorder="0" applyProtection="0"/>
    <xf numFmtId="167" fontId="13" fillId="0" borderId="0" applyBorder="0" applyProtection="0"/>
    <xf numFmtId="9" fontId="13" fillId="0" borderId="0" applyBorder="0" applyProtection="0"/>
  </cellStyleXfs>
  <cellXfs count="208">
    <xf numFmtId="0" fontId="0" fillId="0" borderId="0" xfId="0"/>
    <xf numFmtId="0" fontId="0" fillId="0" borderId="0" xfId="0" applyFont="1" applyAlignment="1" applyProtection="1"/>
    <xf numFmtId="0" fontId="1" fillId="0" borderId="0" xfId="0" applyFont="1" applyAlignment="1" applyProtection="1"/>
    <xf numFmtId="0" fontId="0" fillId="0" borderId="2" xfId="0" applyFont="1" applyBorder="1" applyAlignment="1" applyProtection="1"/>
    <xf numFmtId="166" fontId="0" fillId="0" borderId="3" xfId="1" applyNumberFormat="1" applyFont="1" applyBorder="1" applyAlignment="1" applyProtection="1"/>
    <xf numFmtId="0" fontId="0" fillId="0" borderId="0" xfId="0" applyFont="1" applyBorder="1" applyAlignment="1" applyProtection="1"/>
    <xf numFmtId="0" fontId="2" fillId="0" borderId="0" xfId="0" applyFont="1" applyAlignment="1" applyProtection="1">
      <alignment horizontal="right"/>
    </xf>
    <xf numFmtId="0" fontId="2" fillId="0" borderId="0" xfId="0" applyFont="1" applyAlignment="1">
      <alignment horizontal="center" vertical="center"/>
    </xf>
    <xf numFmtId="167" fontId="3" fillId="0" borderId="0" xfId="2" applyFont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66" fontId="0" fillId="0" borderId="0" xfId="1" applyNumberFormat="1" applyFont="1" applyBorder="1" applyAlignment="1" applyProtection="1"/>
    <xf numFmtId="0" fontId="0" fillId="0" borderId="0" xfId="0" applyFont="1" applyAlignment="1" applyProtection="1">
      <alignment horizontal="right"/>
    </xf>
    <xf numFmtId="167" fontId="4" fillId="0" borderId="0" xfId="2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right"/>
    </xf>
    <xf numFmtId="4" fontId="0" fillId="2" borderId="6" xfId="0" applyNumberFormat="1" applyFont="1" applyFill="1" applyBorder="1" applyAlignment="1" applyProtection="1"/>
    <xf numFmtId="2" fontId="0" fillId="2" borderId="6" xfId="0" applyNumberFormat="1" applyFill="1" applyBorder="1" applyAlignment="1" applyProtection="1"/>
    <xf numFmtId="0" fontId="0" fillId="2" borderId="6" xfId="0" applyFont="1" applyFill="1" applyBorder="1" applyAlignment="1" applyProtection="1"/>
    <xf numFmtId="0" fontId="0" fillId="0" borderId="0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left"/>
    </xf>
    <xf numFmtId="0" fontId="0" fillId="3" borderId="0" xfId="0" applyFont="1" applyFill="1" applyBorder="1" applyAlignment="1" applyProtection="1">
      <alignment horizontal="right"/>
    </xf>
    <xf numFmtId="0" fontId="0" fillId="3" borderId="0" xfId="0" applyFont="1" applyFill="1" applyBorder="1" applyAlignment="1" applyProtection="1">
      <alignment horizontal="left"/>
    </xf>
    <xf numFmtId="4" fontId="0" fillId="3" borderId="0" xfId="0" applyNumberFormat="1" applyFont="1" applyFill="1" applyBorder="1" applyAlignment="1" applyProtection="1"/>
    <xf numFmtId="0" fontId="0" fillId="3" borderId="0" xfId="0" applyFont="1" applyFill="1" applyBorder="1" applyAlignment="1" applyProtection="1"/>
    <xf numFmtId="0" fontId="1" fillId="4" borderId="5" xfId="0" applyFont="1" applyFill="1" applyBorder="1" applyAlignment="1" applyProtection="1"/>
    <xf numFmtId="0" fontId="1" fillId="4" borderId="0" xfId="0" applyFont="1" applyFill="1" applyBorder="1" applyAlignment="1" applyProtection="1"/>
    <xf numFmtId="0" fontId="1" fillId="4" borderId="4" xfId="0" applyFont="1" applyFill="1" applyBorder="1" applyAlignment="1" applyProtection="1"/>
    <xf numFmtId="0" fontId="0" fillId="0" borderId="4" xfId="0" applyFont="1" applyBorder="1" applyAlignment="1" applyProtection="1">
      <alignment horizontal="center"/>
    </xf>
    <xf numFmtId="165" fontId="0" fillId="4" borderId="0" xfId="1" applyFont="1" applyFill="1" applyBorder="1" applyAlignment="1" applyProtection="1"/>
    <xf numFmtId="165" fontId="0" fillId="0" borderId="0" xfId="1" applyFont="1" applyBorder="1" applyAlignment="1" applyProtection="1"/>
    <xf numFmtId="10" fontId="5" fillId="0" borderId="0" xfId="0" applyNumberFormat="1" applyFont="1" applyBorder="1" applyAlignment="1" applyProtection="1"/>
    <xf numFmtId="10" fontId="0" fillId="3" borderId="4" xfId="3" applyNumberFormat="1" applyFont="1" applyFill="1" applyBorder="1" applyAlignment="1" applyProtection="1">
      <alignment horizontal="center"/>
    </xf>
    <xf numFmtId="165" fontId="1" fillId="0" borderId="0" xfId="0" applyNumberFormat="1" applyFont="1" applyBorder="1" applyAlignment="1" applyProtection="1"/>
    <xf numFmtId="0" fontId="0" fillId="4" borderId="5" xfId="0" applyFont="1" applyFill="1" applyBorder="1" applyAlignment="1" applyProtection="1"/>
    <xf numFmtId="0" fontId="0" fillId="4" borderId="0" xfId="0" applyFont="1" applyFill="1" applyBorder="1" applyAlignment="1" applyProtection="1"/>
    <xf numFmtId="0" fontId="0" fillId="4" borderId="4" xfId="0" applyFont="1" applyFill="1" applyBorder="1" applyAlignment="1" applyProtection="1"/>
    <xf numFmtId="165" fontId="1" fillId="0" borderId="0" xfId="1" applyFont="1" applyBorder="1" applyAlignment="1" applyProtection="1"/>
    <xf numFmtId="0" fontId="1" fillId="0" borderId="0" xfId="0" applyFont="1" applyBorder="1" applyAlignment="1" applyProtection="1"/>
    <xf numFmtId="0" fontId="5" fillId="0" borderId="0" xfId="0" applyFont="1" applyBorder="1" applyAlignment="1" applyProtection="1"/>
    <xf numFmtId="0" fontId="5" fillId="0" borderId="4" xfId="0" applyFont="1" applyBorder="1" applyAlignment="1" applyProtection="1"/>
    <xf numFmtId="0" fontId="1" fillId="0" borderId="5" xfId="0" applyFont="1" applyBorder="1" applyAlignment="1" applyProtection="1"/>
    <xf numFmtId="165" fontId="0" fillId="0" borderId="0" xfId="0" applyNumberFormat="1" applyFont="1" applyBorder="1" applyAlignment="1" applyProtection="1"/>
    <xf numFmtId="0" fontId="0" fillId="0" borderId="0" xfId="0" applyAlignment="1" applyProtection="1"/>
    <xf numFmtId="9" fontId="0" fillId="0" borderId="0" xfId="0" applyNumberFormat="1" applyFont="1" applyBorder="1" applyAlignment="1" applyProtection="1"/>
    <xf numFmtId="165" fontId="0" fillId="3" borderId="0" xfId="0" applyNumberFormat="1" applyFont="1" applyFill="1" applyBorder="1" applyAlignment="1" applyProtection="1"/>
    <xf numFmtId="165" fontId="0" fillId="4" borderId="7" xfId="0" applyNumberFormat="1" applyFont="1" applyFill="1" applyBorder="1" applyAlignment="1" applyProtection="1"/>
    <xf numFmtId="165" fontId="1" fillId="4" borderId="8" xfId="0" applyNumberFormat="1" applyFont="1" applyFill="1" applyBorder="1" applyAlignment="1" applyProtection="1"/>
    <xf numFmtId="0" fontId="0" fillId="4" borderId="2" xfId="0" applyFont="1" applyFill="1" applyBorder="1" applyAlignment="1" applyProtection="1"/>
    <xf numFmtId="0" fontId="0" fillId="4" borderId="3" xfId="0" applyFont="1" applyFill="1" applyBorder="1" applyAlignment="1" applyProtection="1"/>
    <xf numFmtId="0" fontId="0" fillId="3" borderId="3" xfId="0" applyFont="1" applyFill="1" applyBorder="1" applyAlignment="1" applyProtection="1"/>
    <xf numFmtId="165" fontId="0" fillId="3" borderId="3" xfId="0" applyNumberFormat="1" applyFont="1" applyFill="1" applyBorder="1" applyAlignment="1" applyProtection="1"/>
    <xf numFmtId="0" fontId="0" fillId="0" borderId="3" xfId="0" applyFont="1" applyBorder="1" applyAlignment="1" applyProtection="1"/>
    <xf numFmtId="0" fontId="0" fillId="0" borderId="9" xfId="0" applyFont="1" applyBorder="1" applyAlignment="1" applyProtection="1"/>
    <xf numFmtId="0" fontId="0" fillId="0" borderId="7" xfId="0" applyFont="1" applyBorder="1" applyAlignment="1" applyProtection="1"/>
    <xf numFmtId="0" fontId="0" fillId="0" borderId="10" xfId="0" applyFont="1" applyBorder="1" applyAlignment="1" applyProtection="1"/>
    <xf numFmtId="0" fontId="0" fillId="0" borderId="6" xfId="0" applyFont="1" applyBorder="1" applyAlignment="1" applyProtection="1"/>
    <xf numFmtId="165" fontId="0" fillId="0" borderId="8" xfId="1" applyFont="1" applyBorder="1" applyAlignment="1" applyProtection="1"/>
    <xf numFmtId="0" fontId="1" fillId="0" borderId="7" xfId="0" applyFont="1" applyBorder="1" applyAlignment="1" applyProtection="1"/>
    <xf numFmtId="0" fontId="0" fillId="0" borderId="8" xfId="0" applyFont="1" applyBorder="1" applyAlignment="1" applyProtection="1"/>
    <xf numFmtId="0" fontId="0" fillId="3" borderId="7" xfId="0" applyFont="1" applyFill="1" applyBorder="1" applyAlignment="1" applyProtection="1"/>
    <xf numFmtId="0" fontId="0" fillId="3" borderId="10" xfId="0" applyFont="1" applyFill="1" applyBorder="1" applyAlignment="1" applyProtection="1"/>
    <xf numFmtId="0" fontId="0" fillId="3" borderId="6" xfId="0" applyFont="1" applyFill="1" applyBorder="1" applyAlignment="1" applyProtection="1"/>
    <xf numFmtId="165" fontId="0" fillId="3" borderId="8" xfId="1" applyFont="1" applyFill="1" applyBorder="1" applyAlignment="1" applyProtection="1"/>
    <xf numFmtId="0" fontId="0" fillId="0" borderId="1" xfId="0" applyFont="1" applyBorder="1" applyAlignment="1" applyProtection="1"/>
    <xf numFmtId="165" fontId="0" fillId="0" borderId="11" xfId="1" applyFont="1" applyBorder="1" applyAlignment="1" applyProtection="1"/>
    <xf numFmtId="0" fontId="0" fillId="0" borderId="11" xfId="0" applyFont="1" applyBorder="1" applyAlignment="1" applyProtection="1"/>
    <xf numFmtId="0" fontId="0" fillId="0" borderId="12" xfId="0" applyFont="1" applyBorder="1" applyAlignment="1" applyProtection="1"/>
    <xf numFmtId="165" fontId="0" fillId="0" borderId="10" xfId="1" applyFont="1" applyBorder="1" applyAlignment="1" applyProtection="1"/>
    <xf numFmtId="0" fontId="0" fillId="0" borderId="13" xfId="0" applyFont="1" applyBorder="1" applyAlignment="1" applyProtection="1"/>
    <xf numFmtId="0" fontId="1" fillId="0" borderId="6" xfId="0" applyFont="1" applyBorder="1" applyAlignment="1" applyProtection="1"/>
    <xf numFmtId="165" fontId="1" fillId="0" borderId="10" xfId="1" applyFont="1" applyBorder="1" applyAlignment="1" applyProtection="1"/>
    <xf numFmtId="0" fontId="1" fillId="3" borderId="7" xfId="0" applyFont="1" applyFill="1" applyBorder="1" applyAlignment="1" applyProtection="1"/>
    <xf numFmtId="0" fontId="1" fillId="3" borderId="10" xfId="0" applyFont="1" applyFill="1" applyBorder="1" applyAlignment="1" applyProtection="1"/>
    <xf numFmtId="0" fontId="1" fillId="3" borderId="6" xfId="0" applyFont="1" applyFill="1" applyBorder="1" applyAlignment="1" applyProtection="1"/>
    <xf numFmtId="165" fontId="1" fillId="3" borderId="8" xfId="1" applyFont="1" applyFill="1" applyBorder="1" applyAlignment="1" applyProtection="1"/>
    <xf numFmtId="0" fontId="0" fillId="3" borderId="0" xfId="0" applyFont="1" applyFill="1" applyAlignment="1" applyProtection="1"/>
    <xf numFmtId="0" fontId="1" fillId="3" borderId="8" xfId="0" applyFont="1" applyFill="1" applyBorder="1" applyAlignment="1" applyProtection="1"/>
    <xf numFmtId="165" fontId="1" fillId="3" borderId="8" xfId="0" applyNumberFormat="1" applyFont="1" applyFill="1" applyBorder="1" applyAlignment="1" applyProtection="1"/>
    <xf numFmtId="0" fontId="3" fillId="0" borderId="0" xfId="0" applyFont="1" applyAlignment="1" applyProtection="1"/>
    <xf numFmtId="3" fontId="0" fillId="0" borderId="0" xfId="0" applyNumberFormat="1" applyFont="1" applyAlignment="1" applyProtection="1"/>
    <xf numFmtId="2" fontId="0" fillId="2" borderId="6" xfId="0" applyNumberFormat="1" applyFont="1" applyFill="1" applyBorder="1" applyAlignment="1" applyProtection="1"/>
    <xf numFmtId="0" fontId="6" fillId="0" borderId="0" xfId="0" applyFont="1" applyAlignment="1" applyProtection="1"/>
    <xf numFmtId="0" fontId="7" fillId="0" borderId="0" xfId="0" applyFont="1" applyAlignment="1" applyProtection="1"/>
    <xf numFmtId="0" fontId="8" fillId="0" borderId="0" xfId="0" applyFont="1" applyAlignment="1" applyProtection="1"/>
    <xf numFmtId="0" fontId="9" fillId="0" borderId="0" xfId="0" applyFont="1" applyAlignment="1" applyProtection="1"/>
    <xf numFmtId="2" fontId="0" fillId="3" borderId="0" xfId="0" applyNumberFormat="1" applyFont="1" applyFill="1" applyBorder="1" applyAlignment="1" applyProtection="1"/>
    <xf numFmtId="0" fontId="0" fillId="0" borderId="6" xfId="0" applyFont="1" applyBorder="1" applyAlignment="1" applyProtection="1">
      <alignment horizontal="right"/>
    </xf>
    <xf numFmtId="165" fontId="0" fillId="0" borderId="3" xfId="1" applyFont="1" applyBorder="1" applyAlignment="1" applyProtection="1"/>
    <xf numFmtId="2" fontId="0" fillId="0" borderId="0" xfId="0" applyNumberFormat="1" applyFont="1" applyAlignment="1" applyProtection="1"/>
    <xf numFmtId="3" fontId="3" fillId="0" borderId="0" xfId="0" applyNumberFormat="1" applyFont="1" applyAlignment="1" applyProtection="1"/>
    <xf numFmtId="0" fontId="2" fillId="0" borderId="0" xfId="0" applyFont="1"/>
    <xf numFmtId="0" fontId="3" fillId="2" borderId="6" xfId="0" applyFont="1" applyFill="1" applyBorder="1" applyAlignment="1" applyProtection="1">
      <alignment horizontal="right"/>
    </xf>
    <xf numFmtId="0" fontId="3" fillId="2" borderId="6" xfId="0" applyFont="1" applyFill="1" applyBorder="1" applyAlignment="1" applyProtection="1"/>
    <xf numFmtId="0" fontId="3" fillId="2" borderId="6" xfId="0" applyFont="1" applyFill="1" applyBorder="1" applyAlignment="1" applyProtection="1"/>
    <xf numFmtId="0" fontId="0" fillId="0" borderId="4" xfId="0" applyBorder="1" applyAlignment="1" applyProtection="1"/>
    <xf numFmtId="0" fontId="0" fillId="0" borderId="5" xfId="0" applyBorder="1" applyAlignment="1" applyProtection="1"/>
    <xf numFmtId="0" fontId="6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/>
    <xf numFmtId="0" fontId="6" fillId="0" borderId="0" xfId="0" applyFont="1" applyBorder="1" applyAlignment="1" applyProtection="1">
      <alignment horizontal="right"/>
    </xf>
    <xf numFmtId="0" fontId="4" fillId="0" borderId="0" xfId="0" applyFont="1" applyAlignment="1" applyProtection="1"/>
    <xf numFmtId="0" fontId="6" fillId="0" borderId="0" xfId="0" applyFont="1" applyBorder="1" applyAlignment="1" applyProtection="1"/>
    <xf numFmtId="167" fontId="0" fillId="0" borderId="0" xfId="2" applyFont="1" applyBorder="1" applyAlignment="1" applyProtection="1"/>
    <xf numFmtId="0" fontId="6" fillId="0" borderId="5" xfId="0" applyFont="1" applyBorder="1" applyAlignment="1" applyProtection="1"/>
    <xf numFmtId="9" fontId="0" fillId="0" borderId="0" xfId="3" applyFont="1" applyBorder="1" applyAlignment="1" applyProtection="1"/>
    <xf numFmtId="0" fontId="6" fillId="4" borderId="0" xfId="0" applyFont="1" applyFill="1" applyAlignment="1" applyProtection="1">
      <alignment horizontal="right"/>
    </xf>
    <xf numFmtId="10" fontId="6" fillId="4" borderId="0" xfId="3" applyNumberFormat="1" applyFont="1" applyFill="1" applyBorder="1" applyAlignment="1" applyProtection="1"/>
    <xf numFmtId="0" fontId="6" fillId="0" borderId="6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wrapText="1"/>
    </xf>
    <xf numFmtId="0" fontId="0" fillId="0" borderId="6" xfId="0" applyBorder="1" applyAlignment="1" applyProtection="1">
      <alignment horizontal="center"/>
    </xf>
    <xf numFmtId="165" fontId="1" fillId="0" borderId="6" xfId="1" applyFont="1" applyBorder="1" applyAlignment="1" applyProtection="1">
      <alignment horizontal="center"/>
    </xf>
    <xf numFmtId="165" fontId="0" fillId="0" borderId="0" xfId="1" applyFont="1" applyBorder="1" applyAlignment="1" applyProtection="1">
      <alignment horizontal="center"/>
    </xf>
    <xf numFmtId="165" fontId="0" fillId="0" borderId="6" xfId="1" applyFont="1" applyBorder="1" applyAlignment="1" applyProtection="1"/>
    <xf numFmtId="168" fontId="1" fillId="0" borderId="6" xfId="0" applyNumberFormat="1" applyFont="1" applyBorder="1" applyAlignment="1" applyProtection="1"/>
    <xf numFmtId="168" fontId="0" fillId="0" borderId="0" xfId="0" applyNumberFormat="1" applyBorder="1" applyAlignment="1" applyProtection="1"/>
    <xf numFmtId="165" fontId="0" fillId="0" borderId="6" xfId="1" applyFont="1" applyBorder="1" applyAlignment="1" applyProtection="1">
      <alignment horizontal="center"/>
    </xf>
    <xf numFmtId="0" fontId="8" fillId="0" borderId="5" xfId="0" applyFont="1" applyBorder="1" applyAlignment="1" applyProtection="1"/>
    <xf numFmtId="0" fontId="8" fillId="0" borderId="0" xfId="0" applyFont="1" applyBorder="1" applyAlignment="1" applyProtection="1"/>
    <xf numFmtId="0" fontId="8" fillId="0" borderId="0" xfId="0" applyFont="1"/>
    <xf numFmtId="0" fontId="8" fillId="0" borderId="4" xfId="0" applyFont="1" applyBorder="1" applyAlignment="1" applyProtection="1"/>
    <xf numFmtId="166" fontId="6" fillId="0" borderId="3" xfId="1" applyNumberFormat="1" applyFont="1" applyBorder="1" applyAlignment="1" applyProtection="1"/>
    <xf numFmtId="167" fontId="10" fillId="0" borderId="0" xfId="2" applyFont="1" applyBorder="1" applyAlignment="1" applyProtection="1"/>
    <xf numFmtId="0" fontId="6" fillId="0" borderId="4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1" fillId="0" borderId="6" xfId="0" applyFont="1" applyBorder="1" applyAlignment="1" applyProtection="1"/>
    <xf numFmtId="0" fontId="6" fillId="0" borderId="2" xfId="0" applyFont="1" applyBorder="1" applyAlignment="1" applyProtection="1"/>
    <xf numFmtId="165" fontId="6" fillId="3" borderId="3" xfId="0" applyNumberFormat="1" applyFont="1" applyFill="1" applyBorder="1" applyAlignment="1" applyProtection="1"/>
    <xf numFmtId="165" fontId="7" fillId="0" borderId="0" xfId="1" applyFont="1" applyBorder="1" applyAlignment="1" applyProtection="1"/>
    <xf numFmtId="165" fontId="7" fillId="0" borderId="0" xfId="0" applyNumberFormat="1" applyFont="1" applyBorder="1" applyAlignment="1" applyProtection="1"/>
    <xf numFmtId="0" fontId="6" fillId="4" borderId="0" xfId="0" applyFont="1" applyFill="1" applyBorder="1" applyAlignment="1" applyProtection="1"/>
    <xf numFmtId="165" fontId="6" fillId="0" borderId="0" xfId="1" applyFont="1" applyBorder="1" applyAlignment="1" applyProtection="1"/>
    <xf numFmtId="0" fontId="8" fillId="0" borderId="0" xfId="0" applyFont="1" applyBorder="1" applyAlignment="1" applyProtection="1">
      <alignment horizontal="right"/>
    </xf>
    <xf numFmtId="165" fontId="9" fillId="0" borderId="0" xfId="1" applyFont="1" applyBorder="1" applyAlignment="1" applyProtection="1"/>
    <xf numFmtId="165" fontId="6" fillId="4" borderId="0" xfId="1" applyFont="1" applyFill="1" applyBorder="1" applyAlignment="1" applyProtection="1"/>
    <xf numFmtId="0" fontId="6" fillId="0" borderId="6" xfId="0" applyFont="1" applyBorder="1" applyAlignment="1" applyProtection="1">
      <alignment horizontal="center"/>
    </xf>
    <xf numFmtId="0" fontId="6" fillId="0" borderId="6" xfId="0" applyFont="1" applyBorder="1" applyAlignment="1" applyProtection="1"/>
    <xf numFmtId="0" fontId="11" fillId="0" borderId="6" xfId="0" applyFont="1" applyBorder="1" applyAlignment="1" applyProtection="1"/>
    <xf numFmtId="0" fontId="10" fillId="0" borderId="6" xfId="0" applyFont="1" applyBorder="1" applyAlignment="1" applyProtection="1"/>
    <xf numFmtId="167" fontId="6" fillId="4" borderId="6" xfId="2" applyFont="1" applyFill="1" applyBorder="1" applyAlignment="1" applyProtection="1"/>
    <xf numFmtId="0" fontId="6" fillId="0" borderId="6" xfId="0" applyFont="1" applyBorder="1"/>
    <xf numFmtId="10" fontId="10" fillId="0" borderId="6" xfId="0" applyNumberFormat="1" applyFont="1" applyBorder="1" applyAlignment="1" applyProtection="1"/>
    <xf numFmtId="9" fontId="6" fillId="0" borderId="6" xfId="3" applyFont="1" applyBorder="1" applyAlignment="1" applyProtection="1"/>
    <xf numFmtId="10" fontId="11" fillId="4" borderId="6" xfId="3" applyNumberFormat="1" applyFont="1" applyFill="1" applyBorder="1" applyAlignment="1" applyProtection="1"/>
    <xf numFmtId="10" fontId="6" fillId="4" borderId="6" xfId="3" applyNumberFormat="1" applyFont="1" applyFill="1" applyBorder="1" applyAlignment="1" applyProtection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165" fontId="6" fillId="0" borderId="3" xfId="1" applyFont="1" applyBorder="1" applyAlignment="1" applyProtection="1"/>
    <xf numFmtId="165" fontId="6" fillId="0" borderId="3" xfId="1" applyFont="1" applyBorder="1" applyProtection="1"/>
    <xf numFmtId="0" fontId="14" fillId="0" borderId="0" xfId="0" applyFont="1"/>
    <xf numFmtId="0" fontId="1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6" xfId="0" applyFont="1" applyBorder="1" applyAlignment="1" applyProtection="1"/>
    <xf numFmtId="165" fontId="15" fillId="0" borderId="6" xfId="1" applyFont="1" applyBorder="1"/>
    <xf numFmtId="165" fontId="6" fillId="0" borderId="6" xfId="1" applyFont="1" applyBorder="1"/>
    <xf numFmtId="0" fontId="15" fillId="0" borderId="6" xfId="0" applyFont="1" applyBorder="1"/>
    <xf numFmtId="0" fontId="15" fillId="0" borderId="6" xfId="0" applyFont="1" applyBorder="1" applyAlignment="1"/>
    <xf numFmtId="165" fontId="15" fillId="0" borderId="0" xfId="0" applyNumberFormat="1" applyFont="1"/>
    <xf numFmtId="10" fontId="6" fillId="0" borderId="6" xfId="3" applyNumberFormat="1" applyFont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4" fontId="15" fillId="6" borderId="6" xfId="0" applyNumberFormat="1" applyFont="1" applyFill="1" applyBorder="1" applyAlignment="1" applyProtection="1"/>
    <xf numFmtId="169" fontId="13" fillId="5" borderId="6" xfId="1" applyNumberFormat="1" applyFill="1" applyBorder="1"/>
    <xf numFmtId="165" fontId="6" fillId="5" borderId="6" xfId="1" applyFont="1" applyFill="1" applyBorder="1"/>
    <xf numFmtId="164" fontId="15" fillId="5" borderId="6" xfId="0" applyNumberFormat="1" applyFont="1" applyFill="1" applyBorder="1"/>
    <xf numFmtId="164" fontId="16" fillId="5" borderId="6" xfId="0" applyNumberFormat="1" applyFont="1" applyFill="1" applyBorder="1"/>
    <xf numFmtId="0" fontId="15" fillId="5" borderId="6" xfId="0" applyFont="1" applyFill="1" applyBorder="1"/>
    <xf numFmtId="10" fontId="6" fillId="5" borderId="6" xfId="3" applyNumberFormat="1" applyFont="1" applyFill="1" applyBorder="1" applyAlignment="1">
      <alignment horizontal="center"/>
    </xf>
    <xf numFmtId="165" fontId="7" fillId="3" borderId="8" xfId="0" applyNumberFormat="1" applyFont="1" applyFill="1" applyBorder="1" applyAlignment="1" applyProtection="1"/>
    <xf numFmtId="165" fontId="6" fillId="0" borderId="11" xfId="1" applyFont="1" applyBorder="1" applyAlignment="1" applyProtection="1"/>
    <xf numFmtId="165" fontId="7" fillId="0" borderId="10" xfId="1" applyFont="1" applyBorder="1" applyAlignment="1" applyProtection="1"/>
    <xf numFmtId="0" fontId="7" fillId="3" borderId="7" xfId="0" applyFont="1" applyFill="1" applyBorder="1" applyAlignment="1" applyProtection="1"/>
    <xf numFmtId="0" fontId="15" fillId="0" borderId="10" xfId="0" applyFont="1" applyBorder="1"/>
    <xf numFmtId="165" fontId="6" fillId="0" borderId="6" xfId="1" applyFont="1" applyBorder="1" applyAlignment="1" applyProtection="1"/>
    <xf numFmtId="165" fontId="0" fillId="3" borderId="6" xfId="1" applyFont="1" applyFill="1" applyBorder="1" applyAlignment="1" applyProtection="1"/>
    <xf numFmtId="165" fontId="7" fillId="3" borderId="6" xfId="1" applyFont="1" applyFill="1" applyBorder="1" applyAlignment="1" applyProtection="1"/>
    <xf numFmtId="165" fontId="7" fillId="3" borderId="6" xfId="0" applyNumberFormat="1" applyFont="1" applyFill="1" applyBorder="1" applyAlignment="1" applyProtection="1"/>
    <xf numFmtId="0" fontId="17" fillId="3" borderId="7" xfId="0" applyFont="1" applyFill="1" applyBorder="1" applyAlignment="1" applyProtection="1"/>
    <xf numFmtId="0" fontId="0" fillId="0" borderId="10" xfId="0" applyFont="1" applyBorder="1" applyAlignment="1" applyProtection="1">
      <alignment horizontal="center"/>
    </xf>
    <xf numFmtId="0" fontId="15" fillId="0" borderId="1" xfId="0" applyFont="1" applyBorder="1"/>
    <xf numFmtId="0" fontId="15" fillId="0" borderId="13" xfId="0" applyFont="1" applyBorder="1"/>
    <xf numFmtId="164" fontId="15" fillId="0" borderId="14" xfId="0" applyNumberFormat="1" applyFont="1" applyBorder="1"/>
    <xf numFmtId="10" fontId="6" fillId="3" borderId="4" xfId="3" applyNumberFormat="1" applyFont="1" applyFill="1" applyBorder="1" applyAlignment="1" applyProtection="1">
      <alignment horizontal="center"/>
    </xf>
    <xf numFmtId="164" fontId="15" fillId="0" borderId="0" xfId="0" applyNumberFormat="1" applyFont="1"/>
    <xf numFmtId="0" fontId="0" fillId="2" borderId="6" xfId="0" applyFont="1" applyFill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0" fillId="2" borderId="6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left" vertical="center"/>
    </xf>
    <xf numFmtId="0" fontId="0" fillId="0" borderId="6" xfId="0" applyFont="1" applyBorder="1" applyAlignment="1" applyProtection="1"/>
    <xf numFmtId="0" fontId="0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/>
    <xf numFmtId="0" fontId="1" fillId="0" borderId="6" xfId="0" applyFont="1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vertical="center"/>
    </xf>
    <xf numFmtId="0" fontId="18" fillId="0" borderId="0" xfId="0" applyFont="1" applyAlignment="1" applyProtection="1"/>
    <xf numFmtId="3" fontId="18" fillId="0" borderId="0" xfId="0" applyNumberFormat="1" applyFont="1" applyAlignment="1" applyProtection="1"/>
    <xf numFmtId="0" fontId="19" fillId="0" borderId="0" xfId="0" applyFont="1" applyAlignment="1" applyProtection="1"/>
    <xf numFmtId="0" fontId="20" fillId="0" borderId="0" xfId="0" applyFont="1" applyAlignment="1" applyProtection="1"/>
    <xf numFmtId="3" fontId="19" fillId="0" borderId="0" xfId="0" applyNumberFormat="1" applyFont="1" applyAlignment="1" applyProtection="1"/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70C0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topLeftCell="A4" zoomScaleNormal="100" workbookViewId="0">
      <selection activeCell="D47" sqref="D47"/>
    </sheetView>
  </sheetViews>
  <sheetFormatPr defaultColWidth="8.5703125" defaultRowHeight="15" x14ac:dyDescent="0.25"/>
  <cols>
    <col min="1" max="1" width="12" style="1" customWidth="1"/>
    <col min="2" max="2" width="11" style="1" customWidth="1"/>
    <col min="3" max="3" width="8.140625" style="1" customWidth="1"/>
    <col min="4" max="4" width="13.28515625" style="1" customWidth="1"/>
    <col min="5" max="5" width="8.5703125" style="1"/>
    <col min="6" max="6" width="9.5703125" style="1" customWidth="1"/>
    <col min="7" max="7" width="3.140625" style="1" customWidth="1"/>
    <col min="8" max="8" width="11.5703125" style="1" customWidth="1"/>
    <col min="9" max="9" width="7.42578125" style="1" customWidth="1"/>
    <col min="10" max="10" width="7.140625" style="1" customWidth="1"/>
    <col min="11" max="11" width="10.5703125" style="1" customWidth="1"/>
    <col min="12" max="16384" width="8.5703125" style="1"/>
  </cols>
  <sheetData>
    <row r="1" spans="1:11" s="2" customFormat="1" x14ac:dyDescent="0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s="85" customFormat="1" ht="8.25" x14ac:dyDescent="0.15"/>
    <row r="3" spans="1:11" s="2" customFormat="1" x14ac:dyDescent="0.25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1" x14ac:dyDescent="0.25">
      <c r="A4" s="3" t="s">
        <v>2</v>
      </c>
      <c r="B4" s="123">
        <v>34795</v>
      </c>
      <c r="C4" s="5"/>
      <c r="D4" s="6" t="s">
        <v>3</v>
      </c>
      <c r="E4"/>
      <c r="F4" s="189" t="s">
        <v>4</v>
      </c>
      <c r="G4" s="189"/>
      <c r="H4" s="189"/>
      <c r="I4" s="124">
        <f>B4/C5/D8/10</f>
        <v>0.5612096774193549</v>
      </c>
      <c r="J4" s="9"/>
    </row>
    <row r="5" spans="1:11" x14ac:dyDescent="0.25">
      <c r="A5" s="10"/>
      <c r="B5" s="19" t="s">
        <v>12</v>
      </c>
      <c r="C5" s="20">
        <v>200</v>
      </c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86" t="s">
        <v>6</v>
      </c>
      <c r="B6" s="186"/>
      <c r="C6" s="186"/>
      <c r="D6" s="15">
        <v>0</v>
      </c>
      <c r="E6" s="13"/>
      <c r="F6" s="186" t="s">
        <v>7</v>
      </c>
      <c r="G6" s="186"/>
      <c r="H6" s="186"/>
      <c r="I6" s="16">
        <v>6</v>
      </c>
      <c r="J6" s="17">
        <f>D6/I6</f>
        <v>0</v>
      </c>
    </row>
    <row r="7" spans="1:11" x14ac:dyDescent="0.25">
      <c r="A7" s="186" t="s">
        <v>8</v>
      </c>
      <c r="B7" s="186"/>
      <c r="C7" s="186"/>
      <c r="D7" s="14">
        <v>31</v>
      </c>
      <c r="E7" s="5"/>
      <c r="F7" s="186" t="s">
        <v>9</v>
      </c>
      <c r="G7" s="186"/>
      <c r="H7" s="186"/>
      <c r="I7" s="16">
        <v>4.8</v>
      </c>
      <c r="J7" s="17">
        <f>D7/I7</f>
        <v>6.4583333333333339</v>
      </c>
    </row>
    <row r="8" spans="1:11" x14ac:dyDescent="0.25">
      <c r="A8" s="186" t="s">
        <v>10</v>
      </c>
      <c r="B8" s="186"/>
      <c r="C8" s="186"/>
      <c r="D8" s="18">
        <f>SUM(D6:D7)</f>
        <v>31</v>
      </c>
      <c r="E8" s="5"/>
      <c r="F8" s="186" t="s">
        <v>11</v>
      </c>
      <c r="G8" s="186"/>
      <c r="H8" s="186"/>
      <c r="I8" s="16">
        <f>D8/J8</f>
        <v>4.8</v>
      </c>
      <c r="J8" s="17">
        <f>J6+J7</f>
        <v>6.4583333333333339</v>
      </c>
    </row>
    <row r="9" spans="1:11" s="84" customFormat="1" ht="8.25" x14ac:dyDescent="0.15">
      <c r="A9" s="119"/>
      <c r="B9" s="120"/>
      <c r="C9" s="121"/>
      <c r="D9" s="121"/>
      <c r="E9" s="120"/>
      <c r="J9" s="122"/>
    </row>
    <row r="10" spans="1:11" x14ac:dyDescent="0.25">
      <c r="A10" s="10"/>
      <c r="B10" s="5"/>
      <c r="C10" s="19" t="s">
        <v>13</v>
      </c>
      <c r="D10" s="21" t="s">
        <v>14</v>
      </c>
      <c r="E10" s="22">
        <v>6.19</v>
      </c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15</v>
      </c>
      <c r="D11" s="23">
        <f>I8</f>
        <v>4.8</v>
      </c>
      <c r="E11" s="24" t="s">
        <v>16</v>
      </c>
      <c r="F11" s="5"/>
      <c r="G11" s="5"/>
      <c r="H11" s="5"/>
      <c r="I11" s="5"/>
      <c r="J11" s="9"/>
    </row>
    <row r="12" spans="1:11" s="84" customFormat="1" ht="8.25" x14ac:dyDescent="0.15">
      <c r="A12" s="119"/>
      <c r="B12" s="120"/>
      <c r="C12" s="121"/>
      <c r="D12" s="121"/>
      <c r="E12" s="120"/>
      <c r="J12" s="122"/>
    </row>
    <row r="13" spans="1:11" s="2" customFormat="1" x14ac:dyDescent="0.25">
      <c r="A13" s="25"/>
      <c r="B13" s="26"/>
      <c r="C13" s="26"/>
      <c r="D13" s="26" t="s">
        <v>17</v>
      </c>
      <c r="E13" s="26"/>
      <c r="F13" s="26"/>
      <c r="G13" s="26"/>
      <c r="H13" s="26"/>
      <c r="I13" s="26"/>
      <c r="J13" s="27"/>
    </row>
    <row r="14" spans="1:11" s="82" customFormat="1" ht="11.25" x14ac:dyDescent="0.2">
      <c r="A14" s="105"/>
      <c r="B14" s="103"/>
      <c r="C14" s="103"/>
      <c r="D14" s="103"/>
      <c r="E14" s="103"/>
      <c r="F14" s="103"/>
      <c r="G14" s="103"/>
      <c r="H14" s="103"/>
      <c r="I14" s="103"/>
      <c r="J14" s="125" t="s">
        <v>18</v>
      </c>
    </row>
    <row r="15" spans="1:11" x14ac:dyDescent="0.25">
      <c r="A15" s="25"/>
      <c r="B15" s="26"/>
      <c r="C15" s="26"/>
      <c r="D15" s="26" t="s">
        <v>19</v>
      </c>
      <c r="E15" s="26"/>
      <c r="F15" s="26"/>
      <c r="G15" s="26"/>
      <c r="H15" s="26"/>
      <c r="I15" s="26"/>
      <c r="J15" s="27"/>
    </row>
    <row r="16" spans="1:11" x14ac:dyDescent="0.25">
      <c r="A16" s="10" t="s">
        <v>20</v>
      </c>
      <c r="B16" s="5"/>
      <c r="C16" s="5"/>
      <c r="D16" s="5"/>
      <c r="E16" s="5"/>
      <c r="F16" s="5"/>
      <c r="G16" s="5" t="s">
        <v>14</v>
      </c>
      <c r="H16" s="29">
        <f>(I27/D11)*E10</f>
        <v>7995.4166666666679</v>
      </c>
      <c r="I16" s="5"/>
      <c r="J16" s="9"/>
      <c r="K16" s="30"/>
    </row>
    <row r="17" spans="1:21" x14ac:dyDescent="0.25">
      <c r="A17" s="10" t="s">
        <v>21</v>
      </c>
      <c r="B17" s="5"/>
      <c r="C17" s="31">
        <v>0.3</v>
      </c>
      <c r="D17" s="5" t="s">
        <v>22</v>
      </c>
      <c r="E17" s="5"/>
      <c r="F17" s="5"/>
      <c r="G17" s="5" t="s">
        <v>14</v>
      </c>
      <c r="H17" s="30">
        <f>H16*C17</f>
        <v>2398.6250000000005</v>
      </c>
      <c r="I17" s="5"/>
      <c r="J17" s="32">
        <f>H17/H16</f>
        <v>0.3</v>
      </c>
    </row>
    <row r="18" spans="1:21" x14ac:dyDescent="0.25">
      <c r="A18" s="10" t="s">
        <v>23</v>
      </c>
      <c r="B18" s="5"/>
      <c r="C18" s="31">
        <v>0.4</v>
      </c>
      <c r="D18" s="5" t="s">
        <v>22</v>
      </c>
      <c r="E18" s="5"/>
      <c r="F18" s="5"/>
      <c r="G18" s="5" t="s">
        <v>14</v>
      </c>
      <c r="H18" s="30">
        <f>H16*C18</f>
        <v>3198.1666666666674</v>
      </c>
      <c r="I18" s="5"/>
      <c r="J18" s="32">
        <f>H18/H16</f>
        <v>0.4</v>
      </c>
    </row>
    <row r="19" spans="1:21" x14ac:dyDescent="0.25">
      <c r="A19" s="10" t="s">
        <v>24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H16*C19</f>
        <v>3198.1666666666674</v>
      </c>
      <c r="I19" s="5"/>
      <c r="J19" s="32">
        <f>H19/H16</f>
        <v>0.4</v>
      </c>
    </row>
    <row r="20" spans="1:21" x14ac:dyDescent="0.25">
      <c r="A20" s="10"/>
      <c r="B20" s="5"/>
      <c r="C20" s="5"/>
      <c r="D20" s="5"/>
      <c r="E20" s="5"/>
      <c r="F20" s="19" t="s">
        <v>25</v>
      </c>
      <c r="G20" s="5" t="s">
        <v>14</v>
      </c>
      <c r="H20" s="33">
        <f>SUM(H16:H19)</f>
        <v>16790.375000000004</v>
      </c>
      <c r="I20" s="5"/>
      <c r="J20" s="9"/>
    </row>
    <row r="21" spans="1:21" x14ac:dyDescent="0.25">
      <c r="A21" s="34"/>
      <c r="B21" s="35"/>
      <c r="C21" s="35"/>
      <c r="D21" s="35" t="s">
        <v>26</v>
      </c>
      <c r="E21" s="35"/>
      <c r="F21" s="35"/>
      <c r="G21" s="35"/>
      <c r="H21" s="35"/>
      <c r="I21" s="35"/>
      <c r="J21" s="36"/>
    </row>
    <row r="22" spans="1:21" x14ac:dyDescent="0.25">
      <c r="A22" s="10" t="s">
        <v>27</v>
      </c>
      <c r="B22" s="5"/>
      <c r="C22" s="5"/>
      <c r="D22" s="5"/>
      <c r="E22" s="5"/>
      <c r="F22" s="5"/>
      <c r="G22" s="5"/>
      <c r="H22" s="30">
        <f>D47</f>
        <v>43334.852266666661</v>
      </c>
      <c r="I22" s="5"/>
      <c r="J22" s="9"/>
    </row>
    <row r="23" spans="1:21" x14ac:dyDescent="0.25">
      <c r="A23" s="10" t="s">
        <v>28</v>
      </c>
      <c r="B23" s="5"/>
      <c r="C23" s="5"/>
      <c r="D23" s="5"/>
      <c r="E23" s="5"/>
      <c r="F23" s="5"/>
      <c r="G23" s="5"/>
      <c r="H23" s="30">
        <f>F44</f>
        <v>8315</v>
      </c>
      <c r="I23" s="5"/>
      <c r="J23" s="9"/>
    </row>
    <row r="24" spans="1:21" x14ac:dyDescent="0.25">
      <c r="A24" s="10"/>
      <c r="B24" s="5"/>
      <c r="C24" s="5"/>
      <c r="D24" s="5"/>
      <c r="E24" s="5"/>
      <c r="F24" s="19" t="s">
        <v>29</v>
      </c>
      <c r="G24" s="5" t="s">
        <v>14</v>
      </c>
      <c r="H24" s="37">
        <f>SUM(H22:H23)</f>
        <v>51649.852266666661</v>
      </c>
      <c r="I24" s="5"/>
      <c r="J24" s="9"/>
    </row>
    <row r="25" spans="1:21" s="84" customFormat="1" ht="8.25" x14ac:dyDescent="0.15">
      <c r="A25" s="119"/>
      <c r="B25" s="120"/>
      <c r="C25" s="121"/>
      <c r="D25" s="121"/>
      <c r="E25" s="120"/>
      <c r="J25" s="122"/>
    </row>
    <row r="26" spans="1:21" x14ac:dyDescent="0.25">
      <c r="A26" s="25" t="s">
        <v>30</v>
      </c>
      <c r="B26" s="26"/>
      <c r="C26" s="26"/>
      <c r="D26" s="26"/>
      <c r="E26" s="26"/>
      <c r="F26" s="26"/>
      <c r="G26" s="38" t="s">
        <v>14</v>
      </c>
      <c r="H26" s="33">
        <f>H20+H24</f>
        <v>68440.227266666669</v>
      </c>
      <c r="I26" s="5"/>
      <c r="J26" s="9"/>
    </row>
    <row r="27" spans="1:21" x14ac:dyDescent="0.25">
      <c r="A27" s="10" t="s">
        <v>31</v>
      </c>
      <c r="B27" s="5"/>
      <c r="C27" s="5"/>
      <c r="D27" s="5"/>
      <c r="E27" s="5"/>
      <c r="F27" s="5"/>
      <c r="G27" s="5"/>
      <c r="H27" s="5"/>
      <c r="I27" s="39">
        <f>D8*C5</f>
        <v>6200</v>
      </c>
      <c r="J27" s="40" t="s">
        <v>32</v>
      </c>
      <c r="K27" s="30"/>
    </row>
    <row r="28" spans="1:21" s="84" customFormat="1" ht="8.25" x14ac:dyDescent="0.15">
      <c r="A28" s="119"/>
      <c r="B28" s="120"/>
      <c r="C28" s="121"/>
      <c r="D28" s="121"/>
      <c r="E28" s="120"/>
      <c r="J28" s="122"/>
    </row>
    <row r="29" spans="1:21" x14ac:dyDescent="0.25">
      <c r="A29" s="41" t="s">
        <v>33</v>
      </c>
      <c r="B29" s="5"/>
      <c r="C29" s="5"/>
      <c r="D29" s="5"/>
      <c r="E29" s="5"/>
      <c r="F29" s="5"/>
      <c r="G29" s="38" t="s">
        <v>14</v>
      </c>
      <c r="H29" s="42">
        <f>H26/I27</f>
        <v>11.038746333333334</v>
      </c>
      <c r="I29" s="5"/>
      <c r="J29" s="9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spans="1:21" x14ac:dyDescent="0.25">
      <c r="A30" s="10" t="s">
        <v>34</v>
      </c>
      <c r="B30" s="5"/>
      <c r="C30" s="5"/>
      <c r="D30" s="5"/>
      <c r="E30" s="5"/>
      <c r="F30" s="5"/>
      <c r="G30" s="5" t="s">
        <v>14</v>
      </c>
      <c r="H30" s="42">
        <f>H29*I30</f>
        <v>1.1038746333333334</v>
      </c>
      <c r="I30" s="44">
        <v>0.1</v>
      </c>
      <c r="J30" s="9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1" x14ac:dyDescent="0.25">
      <c r="A31" s="10" t="s">
        <v>35</v>
      </c>
      <c r="B31" s="5"/>
      <c r="C31" s="5"/>
      <c r="D31" s="5"/>
      <c r="E31" s="5"/>
      <c r="F31" s="5"/>
      <c r="G31" s="5" t="s">
        <v>14</v>
      </c>
      <c r="H31" s="42">
        <f>H29*I31</f>
        <v>1.1038746333333334</v>
      </c>
      <c r="I31" s="44">
        <v>0.1</v>
      </c>
      <c r="J31" s="9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21" s="84" customFormat="1" ht="8.25" x14ac:dyDescent="0.15">
      <c r="A32" s="119"/>
      <c r="B32" s="120"/>
      <c r="C32" s="121"/>
      <c r="D32" s="121"/>
      <c r="E32" s="120"/>
      <c r="J32" s="122"/>
    </row>
    <row r="33" spans="1:21" x14ac:dyDescent="0.25">
      <c r="A33" s="34" t="s">
        <v>36</v>
      </c>
      <c r="B33" s="35"/>
      <c r="C33" s="35"/>
      <c r="D33" s="35"/>
      <c r="E33" s="35"/>
      <c r="F33" s="35"/>
      <c r="G33" s="24"/>
      <c r="H33" s="45">
        <f>SUM(H29:H31)</f>
        <v>13.246495600000001</v>
      </c>
      <c r="I33" s="46">
        <f>I4</f>
        <v>0.5612096774193549</v>
      </c>
      <c r="J33" s="47">
        <f>SUM(H33:I33)</f>
        <v>13.807705277419355</v>
      </c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1:21" x14ac:dyDescent="0.25">
      <c r="A34" s="34" t="s">
        <v>37</v>
      </c>
      <c r="B34" s="35"/>
      <c r="C34" s="35"/>
      <c r="D34" s="35"/>
      <c r="E34" s="35"/>
      <c r="F34" s="35"/>
      <c r="G34" s="24"/>
      <c r="H34" s="45">
        <f>J33*D8</f>
        <v>428.03886360000001</v>
      </c>
      <c r="I34" s="5"/>
      <c r="J34" s="9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x14ac:dyDescent="0.25">
      <c r="A35" s="48" t="s">
        <v>38</v>
      </c>
      <c r="B35" s="49"/>
      <c r="C35" s="49"/>
      <c r="D35" s="49"/>
      <c r="E35" s="49"/>
      <c r="F35" s="49"/>
      <c r="G35" s="50"/>
      <c r="H35" s="51">
        <f>J33*I27</f>
        <v>85607.772720000008</v>
      </c>
      <c r="I35" s="52"/>
      <c r="J35" s="53"/>
      <c r="K35" s="30"/>
      <c r="L35" s="43"/>
      <c r="M35" s="43"/>
      <c r="N35" s="43"/>
      <c r="O35" s="43"/>
      <c r="P35" s="43"/>
      <c r="Q35" s="43"/>
      <c r="R35" s="43"/>
      <c r="S35" s="43"/>
      <c r="T35" s="43"/>
      <c r="U35" s="43"/>
    </row>
    <row r="36" spans="1:21" s="84" customFormat="1" ht="8.25" x14ac:dyDescent="0.15">
      <c r="A36" s="119"/>
      <c r="B36" s="120"/>
      <c r="C36" s="121"/>
      <c r="D36" s="121"/>
      <c r="E36" s="120"/>
      <c r="J36" s="122"/>
    </row>
    <row r="37" spans="1:21" s="82" customFormat="1" ht="11.25" x14ac:dyDescent="0.2">
      <c r="A37" s="82" t="s">
        <v>39</v>
      </c>
    </row>
    <row r="38" spans="1:21" s="82" customFormat="1" ht="11.25" x14ac:dyDescent="0.2">
      <c r="A38" s="82" t="s">
        <v>40</v>
      </c>
    </row>
    <row r="39" spans="1:21" s="82" customFormat="1" ht="11.25" x14ac:dyDescent="0.2">
      <c r="A39" s="82" t="s">
        <v>41</v>
      </c>
    </row>
    <row r="40" spans="1:21" x14ac:dyDescent="0.25">
      <c r="A40" s="54" t="s">
        <v>42</v>
      </c>
      <c r="B40" s="55"/>
      <c r="C40" s="56"/>
      <c r="D40" s="57">
        <v>2432.7199999999998</v>
      </c>
      <c r="E40" s="58" t="s">
        <v>43</v>
      </c>
      <c r="F40" s="55"/>
      <c r="G40" s="55"/>
      <c r="H40" s="59"/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spans="1:21" x14ac:dyDescent="0.25">
      <c r="A41" s="60" t="s">
        <v>44</v>
      </c>
      <c r="B41" s="61"/>
      <c r="C41" s="62"/>
      <c r="D41" s="63">
        <f>(D40/12)</f>
        <v>202.72666666666666</v>
      </c>
      <c r="E41" s="64" t="s">
        <v>45</v>
      </c>
      <c r="F41" s="65">
        <v>1800</v>
      </c>
      <c r="G41" s="66"/>
      <c r="H41" s="67"/>
      <c r="L41" s="43"/>
      <c r="M41" s="43"/>
      <c r="N41" s="43"/>
      <c r="O41" s="43"/>
      <c r="P41" s="43"/>
      <c r="Q41" s="43"/>
      <c r="R41" s="43"/>
      <c r="S41" s="43"/>
      <c r="T41" s="43"/>
      <c r="U41" s="43"/>
    </row>
    <row r="42" spans="1:21" x14ac:dyDescent="0.25">
      <c r="A42" s="60" t="s">
        <v>46</v>
      </c>
      <c r="B42" s="61"/>
      <c r="C42" s="62"/>
      <c r="D42" s="63">
        <f>D40/12</f>
        <v>202.72666666666666</v>
      </c>
      <c r="E42" s="56" t="s">
        <v>47</v>
      </c>
      <c r="F42" s="68">
        <v>515</v>
      </c>
      <c r="G42" s="55"/>
      <c r="H42" s="59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1:21" x14ac:dyDescent="0.25">
      <c r="A43" s="60" t="s">
        <v>48</v>
      </c>
      <c r="B43" s="61"/>
      <c r="C43" s="62"/>
      <c r="D43" s="63">
        <f>D42/3</f>
        <v>67.575555555555553</v>
      </c>
      <c r="E43" s="69" t="s">
        <v>49</v>
      </c>
      <c r="F43" s="30">
        <v>6000</v>
      </c>
      <c r="G43" s="5"/>
      <c r="H43" s="9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spans="1:21" x14ac:dyDescent="0.25">
      <c r="A44" s="60" t="s">
        <v>50</v>
      </c>
      <c r="B44" s="61"/>
      <c r="C44" s="62"/>
      <c r="D44" s="63">
        <f>D40*0.08</f>
        <v>194.61759999999998</v>
      </c>
      <c r="E44" s="70" t="s">
        <v>51</v>
      </c>
      <c r="F44" s="71">
        <f>SUM(F41:F43)</f>
        <v>8315</v>
      </c>
      <c r="G44" s="55"/>
      <c r="H44" s="59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spans="1:21" x14ac:dyDescent="0.25">
      <c r="A45" s="60" t="s">
        <v>52</v>
      </c>
      <c r="B45" s="61"/>
      <c r="C45" s="62"/>
      <c r="D45" s="63">
        <f>D40*0.21</f>
        <v>510.87119999999993</v>
      </c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spans="1:21" x14ac:dyDescent="0.25">
      <c r="A46" s="72" t="s">
        <v>53</v>
      </c>
      <c r="B46" s="73"/>
      <c r="C46" s="74"/>
      <c r="D46" s="75">
        <f>SUM(D40:D45)</f>
        <v>3611.2376888888884</v>
      </c>
      <c r="L46" s="43"/>
      <c r="M46" s="43"/>
      <c r="N46" s="43"/>
      <c r="O46" s="43"/>
      <c r="P46" s="43"/>
      <c r="Q46" s="43"/>
      <c r="R46" s="43"/>
      <c r="S46" s="43"/>
      <c r="T46" s="43"/>
      <c r="U46" s="43"/>
    </row>
    <row r="47" spans="1:21" x14ac:dyDescent="0.25">
      <c r="A47" s="76"/>
      <c r="B47" s="72" t="s">
        <v>51</v>
      </c>
      <c r="C47" s="77"/>
      <c r="D47" s="78">
        <f>D46*12</f>
        <v>43334.852266666661</v>
      </c>
      <c r="L47" s="43"/>
      <c r="M47" s="43"/>
      <c r="N47" s="43"/>
      <c r="O47" s="43"/>
      <c r="P47" s="43"/>
      <c r="Q47" s="43"/>
      <c r="R47" s="43"/>
      <c r="S47" s="43"/>
      <c r="T47" s="43"/>
      <c r="U47" s="43"/>
    </row>
    <row r="48" spans="1:21" x14ac:dyDescent="0.25">
      <c r="A48" s="1" t="s">
        <v>54</v>
      </c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1:21" x14ac:dyDescent="0.25">
      <c r="A49" s="1" t="s">
        <v>55</v>
      </c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1" x14ac:dyDescent="0.25">
      <c r="A50" s="79" t="s">
        <v>56</v>
      </c>
      <c r="B50" s="1" t="s">
        <v>57</v>
      </c>
      <c r="C50" s="80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x14ac:dyDescent="0.25">
      <c r="A51" s="1" t="s">
        <v>58</v>
      </c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1" x14ac:dyDescent="0.25"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1" x14ac:dyDescent="0.25"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spans="1:21" x14ac:dyDescent="0.25"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1" x14ac:dyDescent="0.25"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spans="1:21" x14ac:dyDescent="0.25"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1:21" x14ac:dyDescent="0.25"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1:21" x14ac:dyDescent="0.25"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1:21" x14ac:dyDescent="0.25"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spans="1:21" x14ac:dyDescent="0.25"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1:21" x14ac:dyDescent="0.25"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spans="1:21" x14ac:dyDescent="0.25"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x14ac:dyDescent="0.25"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spans="1:21" x14ac:dyDescent="0.25"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12:21" x14ac:dyDescent="0.25"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2:21" x14ac:dyDescent="0.25"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12:21" x14ac:dyDescent="0.25"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spans="12:21" x14ac:dyDescent="0.25"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12:21" x14ac:dyDescent="0.25"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spans="12:21" x14ac:dyDescent="0.25"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12:21" x14ac:dyDescent="0.25"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12:21" x14ac:dyDescent="0.25"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12:21" x14ac:dyDescent="0.25"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spans="12:21" x14ac:dyDescent="0.25"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12:21" x14ac:dyDescent="0.25"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spans="12:21" x14ac:dyDescent="0.25"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12:21" x14ac:dyDescent="0.25"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spans="12:21" x14ac:dyDescent="0.25"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12:21" x14ac:dyDescent="0.25"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spans="12:21" x14ac:dyDescent="0.25">
      <c r="L80" s="43"/>
      <c r="M80" s="43"/>
      <c r="N80" s="43"/>
      <c r="O80" s="43"/>
      <c r="P80" s="43"/>
      <c r="Q80" s="43"/>
      <c r="R80" s="43"/>
      <c r="S80" s="43"/>
      <c r="T80" s="43"/>
      <c r="U80" s="43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A4" sqref="A4"/>
    </sheetView>
  </sheetViews>
  <sheetFormatPr defaultColWidth="8.5703125" defaultRowHeight="15" x14ac:dyDescent="0.25"/>
  <cols>
    <col min="1" max="1" width="11" style="82" customWidth="1"/>
    <col min="2" max="2" width="10.140625" style="43" customWidth="1"/>
    <col min="3" max="3" width="8.7109375" style="43" customWidth="1"/>
    <col min="4" max="4" width="13.28515625" style="43" customWidth="1"/>
    <col min="6" max="6" width="9.5703125" style="43" customWidth="1"/>
    <col min="7" max="7" width="3.140625" style="43" customWidth="1"/>
    <col min="8" max="8" width="11.5703125" style="43" customWidth="1"/>
    <col min="9" max="9" width="8.5703125" style="43" bestFit="1" customWidth="1"/>
    <col min="10" max="10" width="8.7109375" style="43" customWidth="1"/>
    <col min="11" max="11" width="10.5703125" style="43" customWidth="1"/>
  </cols>
  <sheetData>
    <row r="1" spans="1:11" s="2" customFormat="1" x14ac:dyDescent="0.25">
      <c r="A1" s="187" t="s">
        <v>93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s="85" customFormat="1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2" customFormat="1" x14ac:dyDescent="0.25">
      <c r="A3" s="188" t="s">
        <v>98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1" x14ac:dyDescent="0.25">
      <c r="A4" s="3" t="s">
        <v>2</v>
      </c>
      <c r="B4" s="150">
        <v>45868</v>
      </c>
      <c r="C4" s="5"/>
      <c r="D4" s="6" t="s">
        <v>77</v>
      </c>
      <c r="F4" s="206" t="s">
        <v>4</v>
      </c>
      <c r="G4" s="206"/>
      <c r="H4" s="206"/>
      <c r="I4" s="8">
        <f>B4/C10/D8/10</f>
        <v>0.30176315789473684</v>
      </c>
      <c r="J4" s="9"/>
    </row>
    <row r="5" spans="1:11" ht="15.75" customHeight="1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86" t="s">
        <v>6</v>
      </c>
      <c r="B6" s="186"/>
      <c r="C6" s="186"/>
      <c r="D6" s="15">
        <v>57</v>
      </c>
      <c r="E6" s="13"/>
      <c r="F6" s="186" t="s">
        <v>7</v>
      </c>
      <c r="G6" s="186"/>
      <c r="H6" s="186"/>
      <c r="I6" s="18">
        <v>4.5</v>
      </c>
      <c r="J6" s="17">
        <f>D6/I6</f>
        <v>12.666666666666666</v>
      </c>
    </row>
    <row r="7" spans="1:11" x14ac:dyDescent="0.25">
      <c r="A7" s="186" t="s">
        <v>8</v>
      </c>
      <c r="B7" s="186"/>
      <c r="C7" s="186"/>
      <c r="D7" s="14">
        <v>19</v>
      </c>
      <c r="E7" s="5"/>
      <c r="F7" s="186" t="s">
        <v>9</v>
      </c>
      <c r="G7" s="186"/>
      <c r="H7" s="186"/>
      <c r="I7" s="18">
        <v>3.3</v>
      </c>
      <c r="J7" s="17">
        <f>D7/I7</f>
        <v>5.7575757575757578</v>
      </c>
    </row>
    <row r="8" spans="1:11" x14ac:dyDescent="0.25">
      <c r="A8" s="186" t="s">
        <v>10</v>
      </c>
      <c r="B8" s="186"/>
      <c r="C8" s="186"/>
      <c r="D8" s="18">
        <f>SUM(D6:D7)</f>
        <v>76</v>
      </c>
      <c r="E8" s="5"/>
      <c r="F8" s="186" t="s">
        <v>11</v>
      </c>
      <c r="G8" s="186"/>
      <c r="H8" s="186"/>
      <c r="I8" s="16">
        <f>D8/J8</f>
        <v>4.1250000000000009</v>
      </c>
      <c r="J8" s="17">
        <f>J6+J7</f>
        <v>18.424242424242422</v>
      </c>
    </row>
    <row r="9" spans="1:11" s="84" customFormat="1" x14ac:dyDescent="0.25">
      <c r="A9" s="10"/>
      <c r="B9" s="5"/>
      <c r="C9"/>
      <c r="D9"/>
      <c r="E9" s="5"/>
      <c r="F9" s="1"/>
      <c r="G9" s="1"/>
      <c r="H9" s="1"/>
      <c r="I9" s="1"/>
      <c r="J9" s="9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1" s="84" customFormat="1" x14ac:dyDescent="0.25">
      <c r="A12" s="10"/>
      <c r="B12" s="5"/>
      <c r="C12" s="19" t="s">
        <v>15</v>
      </c>
      <c r="D12" s="86">
        <f>I8</f>
        <v>4.1250000000000009</v>
      </c>
      <c r="E12" s="24" t="s">
        <v>16</v>
      </c>
      <c r="F12" s="5"/>
      <c r="G12" s="5"/>
      <c r="H12" s="5"/>
      <c r="I12" s="5"/>
      <c r="J12" s="9"/>
    </row>
    <row r="13" spans="1:11" s="2" customFormat="1" ht="7.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  <c r="K16" s="30"/>
    </row>
    <row r="17" spans="1:1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22440.727272727268</v>
      </c>
      <c r="I17" s="5"/>
      <c r="J17" s="9"/>
    </row>
    <row r="18" spans="1:11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6732.2181818181807</v>
      </c>
      <c r="I18" s="5"/>
      <c r="J18" s="32">
        <f>H18/H17</f>
        <v>0.3</v>
      </c>
    </row>
    <row r="19" spans="1:11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8976.290909090907</v>
      </c>
      <c r="I19" s="5"/>
      <c r="J19" s="32">
        <f>H19/H17</f>
        <v>0.39999999999999997</v>
      </c>
    </row>
    <row r="20" spans="1:11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8976.290909090907</v>
      </c>
      <c r="I20" s="5"/>
      <c r="J20" s="32">
        <f>H20/H17</f>
        <v>0.39999999999999997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47125.527272727268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s="82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1" ht="10.5" customHeight="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98775.379539393936</v>
      </c>
      <c r="I27" s="5"/>
      <c r="J27" s="9"/>
      <c r="K27" s="30"/>
    </row>
    <row r="28" spans="1:11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15200</v>
      </c>
      <c r="J28" s="40" t="s">
        <v>32</v>
      </c>
    </row>
    <row r="29" spans="1:11" ht="8.25" customHeight="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6.4983802328548643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0.64983802328548645</v>
      </c>
      <c r="I31" s="44">
        <v>0.1</v>
      </c>
      <c r="J31" s="9"/>
    </row>
    <row r="32" spans="1:1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0.64983802328548645</v>
      </c>
      <c r="I32" s="44">
        <v>0.1</v>
      </c>
      <c r="J32" s="9"/>
    </row>
    <row r="33" spans="1:1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7.798056279425837</v>
      </c>
      <c r="I34" s="46">
        <f>I4</f>
        <v>0.30176315789473684</v>
      </c>
      <c r="J34" s="47">
        <f>SUM(H34:I34)</f>
        <v>8.0998194373205745</v>
      </c>
    </row>
    <row r="35" spans="1:1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615.58627723636369</v>
      </c>
      <c r="I35" s="5"/>
      <c r="J35" s="9"/>
      <c r="K35" s="30"/>
    </row>
    <row r="36" spans="1:11" s="84" customFormat="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123117.25544727274</v>
      </c>
      <c r="I36" s="52"/>
      <c r="J36" s="53"/>
    </row>
    <row r="37" spans="1:11" s="82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s="82" customFormat="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</row>
    <row r="49" spans="1:10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s="82" customFormat="1" x14ac:dyDescent="0.25">
      <c r="A51" s="79" t="s">
        <v>56</v>
      </c>
      <c r="B51" s="1" t="s">
        <v>99</v>
      </c>
      <c r="C51" s="80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F4" sqref="F4:H4"/>
    </sheetView>
  </sheetViews>
  <sheetFormatPr defaultColWidth="8.5703125" defaultRowHeight="15" x14ac:dyDescent="0.25"/>
  <cols>
    <col min="1" max="1" width="11" style="82" customWidth="1"/>
    <col min="2" max="2" width="10.42578125" style="43" customWidth="1"/>
    <col min="3" max="3" width="9.140625" style="43" customWidth="1"/>
    <col min="4" max="4" width="13.28515625" style="43" customWidth="1"/>
    <col min="6" max="6" width="9.5703125" style="43" customWidth="1"/>
    <col min="7" max="7" width="3.140625" style="43" customWidth="1"/>
    <col min="8" max="8" width="11.5703125" style="43" customWidth="1"/>
    <col min="9" max="9" width="8.5703125" style="43" bestFit="1" customWidth="1"/>
    <col min="10" max="10" width="9" style="43" customWidth="1"/>
    <col min="11" max="11" width="10.5703125" style="43" customWidth="1"/>
  </cols>
  <sheetData>
    <row r="1" spans="1:11" s="2" customFormat="1" x14ac:dyDescent="0.25">
      <c r="A1" s="187" t="s">
        <v>93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s="85" customFormat="1" ht="8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2" customFormat="1" x14ac:dyDescent="0.25">
      <c r="A3" s="188" t="s">
        <v>100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1" x14ac:dyDescent="0.25">
      <c r="A4" s="3" t="s">
        <v>2</v>
      </c>
      <c r="B4" s="88">
        <v>45868</v>
      </c>
      <c r="C4" s="5"/>
      <c r="D4" s="6" t="s">
        <v>77</v>
      </c>
      <c r="F4" s="207" t="s">
        <v>4</v>
      </c>
      <c r="G4" s="207"/>
      <c r="H4" s="207"/>
      <c r="I4" s="8">
        <f>B4/C10/D8/10</f>
        <v>0.19111666666666666</v>
      </c>
      <c r="J4" s="9"/>
    </row>
    <row r="5" spans="1:11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86" t="s">
        <v>6</v>
      </c>
      <c r="B6" s="186"/>
      <c r="C6" s="186"/>
      <c r="D6" s="15">
        <v>99</v>
      </c>
      <c r="E6" s="13"/>
      <c r="F6" s="186" t="s">
        <v>7</v>
      </c>
      <c r="G6" s="186"/>
      <c r="H6" s="186"/>
      <c r="I6" s="18">
        <v>4.5</v>
      </c>
      <c r="J6" s="17">
        <f>D6/I6</f>
        <v>22</v>
      </c>
    </row>
    <row r="7" spans="1:11" x14ac:dyDescent="0.25">
      <c r="A7" s="186" t="s">
        <v>8</v>
      </c>
      <c r="B7" s="186"/>
      <c r="C7" s="186"/>
      <c r="D7" s="14">
        <v>21</v>
      </c>
      <c r="E7" s="5"/>
      <c r="F7" s="186" t="s">
        <v>9</v>
      </c>
      <c r="G7" s="186"/>
      <c r="H7" s="186"/>
      <c r="I7" s="18">
        <v>3.3</v>
      </c>
      <c r="J7" s="17">
        <f>D7/I7</f>
        <v>6.3636363636363642</v>
      </c>
    </row>
    <row r="8" spans="1:11" x14ac:dyDescent="0.25">
      <c r="A8" s="186" t="s">
        <v>10</v>
      </c>
      <c r="B8" s="186"/>
      <c r="C8" s="186"/>
      <c r="D8" s="18">
        <f>SUM(D6:D7)</f>
        <v>120</v>
      </c>
      <c r="E8" s="5"/>
      <c r="F8" s="186" t="s">
        <v>11</v>
      </c>
      <c r="G8" s="186"/>
      <c r="H8" s="186"/>
      <c r="I8" s="16">
        <f>D8/J8</f>
        <v>4.2307692307692308</v>
      </c>
      <c r="J8" s="17">
        <f>J6+J7</f>
        <v>28.363636363636363</v>
      </c>
    </row>
    <row r="9" spans="1:11" x14ac:dyDescent="0.25">
      <c r="A9" s="10"/>
      <c r="B9" s="5"/>
      <c r="C9"/>
      <c r="D9"/>
      <c r="E9" s="5"/>
      <c r="F9" s="1"/>
      <c r="G9" s="1"/>
      <c r="H9" s="1"/>
      <c r="I9" s="1"/>
      <c r="J9" s="9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1" s="84" customFormat="1" x14ac:dyDescent="0.25">
      <c r="A12" s="10"/>
      <c r="B12" s="5"/>
      <c r="C12" s="19" t="s">
        <v>15</v>
      </c>
      <c r="D12" s="86">
        <f>I8</f>
        <v>4.2307692307692308</v>
      </c>
      <c r="E12" s="24" t="s">
        <v>16</v>
      </c>
      <c r="F12" s="5"/>
      <c r="G12" s="5"/>
      <c r="H12" s="5"/>
      <c r="I12" s="5"/>
      <c r="J12" s="9"/>
    </row>
    <row r="13" spans="1:11" s="2" customFormat="1" ht="9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  <c r="K16" s="30"/>
    </row>
    <row r="17" spans="1:1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34546.909090909088</v>
      </c>
      <c r="I17" s="5"/>
      <c r="J17" s="9"/>
    </row>
    <row r="18" spans="1:11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10364.072727272725</v>
      </c>
      <c r="I18" s="5"/>
      <c r="J18" s="32">
        <f>H18/H17</f>
        <v>0.3</v>
      </c>
    </row>
    <row r="19" spans="1:11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13818.763636363636</v>
      </c>
      <c r="I19" s="5"/>
      <c r="J19" s="32">
        <f>H19/H17</f>
        <v>0.4</v>
      </c>
    </row>
    <row r="20" spans="1:11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13818.763636363636</v>
      </c>
      <c r="I20" s="5"/>
      <c r="J20" s="32">
        <f>H20/H17</f>
        <v>0.4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72548.50909090908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s="84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1" ht="9" customHeight="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124198.36135757575</v>
      </c>
      <c r="I27" s="5"/>
      <c r="J27" s="9"/>
      <c r="K27" s="30"/>
    </row>
    <row r="28" spans="1:11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24000</v>
      </c>
      <c r="J28" s="40" t="s">
        <v>32</v>
      </c>
    </row>
    <row r="29" spans="1:11" ht="8.25" customHeight="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5.1749317232323229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0.51749317232323233</v>
      </c>
      <c r="I31" s="44">
        <v>0.1</v>
      </c>
      <c r="J31" s="9"/>
    </row>
    <row r="32" spans="1:11" s="84" customFormat="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0.51749317232323233</v>
      </c>
      <c r="I32" s="44">
        <v>0.1</v>
      </c>
      <c r="J32" s="9"/>
    </row>
    <row r="33" spans="1:1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6.2099180678787871</v>
      </c>
      <c r="I34" s="46">
        <f>I4</f>
        <v>0.19111666666666666</v>
      </c>
      <c r="J34" s="47">
        <f>SUM(H34:I34)</f>
        <v>6.4010347345454539</v>
      </c>
    </row>
    <row r="35" spans="1:1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768.12416814545452</v>
      </c>
      <c r="I35" s="5"/>
      <c r="J35" s="9"/>
      <c r="K35" s="30"/>
    </row>
    <row r="36" spans="1:11" s="84" customFormat="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153624.83362909089</v>
      </c>
      <c r="I36" s="52"/>
      <c r="J36" s="53"/>
    </row>
    <row r="37" spans="1:11" s="82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s="82" customFormat="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</row>
    <row r="49" spans="1:10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s="82" customFormat="1" x14ac:dyDescent="0.25">
      <c r="A51" s="79" t="s">
        <v>56</v>
      </c>
      <c r="B51" s="1" t="s">
        <v>101</v>
      </c>
      <c r="C51" s="80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4" zoomScaleNormal="100" workbookViewId="0">
      <selection activeCell="F4" sqref="F4:H4"/>
    </sheetView>
  </sheetViews>
  <sheetFormatPr defaultColWidth="8.5703125" defaultRowHeight="15" x14ac:dyDescent="0.25"/>
  <cols>
    <col min="1" max="1" width="10.85546875" style="82" customWidth="1"/>
    <col min="2" max="2" width="10.7109375" style="43" customWidth="1"/>
    <col min="3" max="3" width="8.5703125" style="43"/>
    <col min="4" max="4" width="13.28515625" style="43" customWidth="1"/>
    <col min="6" max="6" width="10.7109375" style="43" customWidth="1"/>
    <col min="7" max="7" width="3.140625" style="43" customWidth="1"/>
    <col min="8" max="8" width="11.5703125" style="43" customWidth="1"/>
    <col min="9" max="9" width="8.28515625" style="43" customWidth="1"/>
    <col min="10" max="10" width="7.140625" style="43" customWidth="1"/>
    <col min="11" max="11" width="10.5703125" style="43" customWidth="1"/>
  </cols>
  <sheetData>
    <row r="1" spans="1:11" s="2" customFormat="1" x14ac:dyDescent="0.25">
      <c r="A1" s="187" t="s">
        <v>93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s="83" customFormat="1" ht="8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2" customFormat="1" x14ac:dyDescent="0.25">
      <c r="A3" s="188" t="s">
        <v>102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1" x14ac:dyDescent="0.25">
      <c r="A4" s="3" t="s">
        <v>2</v>
      </c>
      <c r="B4" s="88">
        <v>45868</v>
      </c>
      <c r="C4" s="5"/>
      <c r="D4" s="6" t="s">
        <v>77</v>
      </c>
      <c r="F4" s="207" t="s">
        <v>4</v>
      </c>
      <c r="G4" s="207"/>
      <c r="H4" s="207"/>
      <c r="I4" s="8">
        <f>B4/C10/D8/10</f>
        <v>0.25768539325842699</v>
      </c>
      <c r="J4" s="9"/>
    </row>
    <row r="5" spans="1:11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86" t="s">
        <v>6</v>
      </c>
      <c r="B6" s="186"/>
      <c r="C6" s="186"/>
      <c r="D6" s="15">
        <v>20</v>
      </c>
      <c r="E6" s="13"/>
      <c r="F6" s="186" t="s">
        <v>7</v>
      </c>
      <c r="G6" s="186"/>
      <c r="H6" s="186"/>
      <c r="I6" s="18">
        <v>4.5</v>
      </c>
      <c r="J6" s="17">
        <f>D6/I6</f>
        <v>4.4444444444444446</v>
      </c>
    </row>
    <row r="7" spans="1:11" x14ac:dyDescent="0.25">
      <c r="A7" s="186" t="s">
        <v>8</v>
      </c>
      <c r="B7" s="186"/>
      <c r="C7" s="186"/>
      <c r="D7" s="14">
        <v>69</v>
      </c>
      <c r="E7" s="5"/>
      <c r="F7" s="186" t="s">
        <v>9</v>
      </c>
      <c r="G7" s="186"/>
      <c r="H7" s="186"/>
      <c r="I7" s="18">
        <v>3.3</v>
      </c>
      <c r="J7" s="17">
        <f>D7/I7</f>
        <v>20.90909090909091</v>
      </c>
    </row>
    <row r="8" spans="1:11" x14ac:dyDescent="0.25">
      <c r="A8" s="186" t="s">
        <v>10</v>
      </c>
      <c r="B8" s="186"/>
      <c r="C8" s="186"/>
      <c r="D8" s="18">
        <f>SUM(D6:D7)</f>
        <v>89</v>
      </c>
      <c r="E8" s="5"/>
      <c r="F8" s="186" t="s">
        <v>11</v>
      </c>
      <c r="G8" s="186"/>
      <c r="H8" s="186"/>
      <c r="I8" s="16">
        <f>D8/J8</f>
        <v>3.5103585657370515</v>
      </c>
      <c r="J8" s="17">
        <f>J6+J7</f>
        <v>25.353535353535356</v>
      </c>
    </row>
    <row r="9" spans="1:11" s="82" customFormat="1" ht="9" customHeight="1" x14ac:dyDescent="0.25">
      <c r="A9" s="10"/>
      <c r="B9" s="5"/>
      <c r="C9"/>
      <c r="D9"/>
      <c r="E9" s="5"/>
      <c r="F9" s="1"/>
      <c r="G9" s="1"/>
      <c r="H9" s="1"/>
      <c r="I9" s="1"/>
      <c r="J9" s="9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1" s="82" customFormat="1" x14ac:dyDescent="0.25">
      <c r="A12" s="10"/>
      <c r="B12" s="5"/>
      <c r="C12" s="19" t="s">
        <v>15</v>
      </c>
      <c r="D12" s="86">
        <f>I8</f>
        <v>3.5103585657370515</v>
      </c>
      <c r="E12" s="24" t="s">
        <v>16</v>
      </c>
      <c r="F12" s="5"/>
      <c r="G12" s="5"/>
      <c r="H12" s="5"/>
      <c r="I12" s="5"/>
      <c r="J12" s="9"/>
    </row>
    <row r="13" spans="1:11" s="2" customFormat="1" ht="8.2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  <c r="K16" s="30"/>
    </row>
    <row r="17" spans="1:1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30880.60606060606</v>
      </c>
      <c r="I17" s="5"/>
      <c r="J17" s="9"/>
    </row>
    <row r="18" spans="1:11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9264.181818181818</v>
      </c>
      <c r="I18" s="5"/>
      <c r="J18" s="32">
        <f>H18/H17</f>
        <v>0.3</v>
      </c>
    </row>
    <row r="19" spans="1:11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12352.242424242424</v>
      </c>
      <c r="I19" s="5"/>
      <c r="J19" s="32">
        <f>H19/H17</f>
        <v>0.4</v>
      </c>
    </row>
    <row r="20" spans="1:11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12352.242424242424</v>
      </c>
      <c r="I20" s="5"/>
      <c r="J20" s="32">
        <f>H20/H17</f>
        <v>0.4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64849.272727272728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s="82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1" ht="7.5" customHeight="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116499.12499393939</v>
      </c>
      <c r="I27" s="5"/>
      <c r="J27" s="9"/>
      <c r="K27" s="30"/>
    </row>
    <row r="28" spans="1:1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17800</v>
      </c>
      <c r="J28" s="40" t="s">
        <v>32</v>
      </c>
    </row>
    <row r="29" spans="1:11" ht="10.5" customHeight="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6.5448946625808642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0.65448946625808646</v>
      </c>
      <c r="I31" s="44">
        <v>0.1</v>
      </c>
      <c r="J31" s="9"/>
    </row>
    <row r="32" spans="1:11" s="82" customFormat="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0.65448946625808646</v>
      </c>
      <c r="I32" s="44">
        <v>0.1</v>
      </c>
      <c r="J32" s="9"/>
    </row>
    <row r="33" spans="1:1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7.8538735950970366</v>
      </c>
      <c r="I34" s="46">
        <f>I4</f>
        <v>0.25768539325842699</v>
      </c>
      <c r="J34" s="47">
        <f>SUM(H34:I34)</f>
        <v>8.1115589883554637</v>
      </c>
    </row>
    <row r="35" spans="1:1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721.92874996363628</v>
      </c>
      <c r="I35" s="5"/>
      <c r="J35" s="9"/>
      <c r="K35" s="30"/>
    </row>
    <row r="36" spans="1:11" s="82" customFormat="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144385.74999272724</v>
      </c>
      <c r="I36" s="52"/>
      <c r="J36" s="53"/>
    </row>
    <row r="37" spans="1:11" s="82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s="82" customFormat="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</row>
    <row r="49" spans="1:10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s="82" customFormat="1" x14ac:dyDescent="0.25">
      <c r="A51" s="79" t="s">
        <v>56</v>
      </c>
      <c r="B51" s="80" t="s">
        <v>103</v>
      </c>
      <c r="C51" s="80" t="s">
        <v>104</v>
      </c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B53" s="1"/>
    </row>
    <row r="56" spans="1:10" x14ac:dyDescent="0.25">
      <c r="C56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I7" sqref="I7"/>
    </sheetView>
  </sheetViews>
  <sheetFormatPr defaultColWidth="8.5703125" defaultRowHeight="15" x14ac:dyDescent="0.25"/>
  <cols>
    <col min="1" max="1" width="11" style="82" customWidth="1"/>
    <col min="2" max="2" width="10.28515625" style="43" customWidth="1"/>
    <col min="3" max="3" width="9.5703125" style="43" customWidth="1"/>
    <col min="4" max="4" width="13.28515625" style="43" customWidth="1"/>
    <col min="6" max="6" width="9.5703125" style="43" customWidth="1"/>
    <col min="7" max="7" width="3.140625" style="43" customWidth="1"/>
    <col min="8" max="8" width="11.5703125" style="43" customWidth="1"/>
    <col min="9" max="9" width="8.5703125" style="43" bestFit="1" customWidth="1"/>
    <col min="10" max="10" width="7.140625" style="43" customWidth="1"/>
    <col min="11" max="11" width="10.5703125" style="43" customWidth="1"/>
  </cols>
  <sheetData>
    <row r="1" spans="1:11" s="2" customFormat="1" x14ac:dyDescent="0.25">
      <c r="A1" s="187" t="s">
        <v>93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s="85" customForma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2" customFormat="1" x14ac:dyDescent="0.25">
      <c r="A3" s="188" t="s">
        <v>105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1" x14ac:dyDescent="0.25">
      <c r="A4" s="3" t="s">
        <v>2</v>
      </c>
      <c r="B4" s="88">
        <v>45868</v>
      </c>
      <c r="C4" s="5"/>
      <c r="D4" s="6" t="s">
        <v>77</v>
      </c>
      <c r="F4" s="189" t="s">
        <v>4</v>
      </c>
      <c r="G4" s="189"/>
      <c r="H4" s="189"/>
      <c r="I4" s="8">
        <f>B4/C10/D8/10</f>
        <v>0.71668750000000003</v>
      </c>
      <c r="J4" s="9"/>
    </row>
    <row r="5" spans="1:11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86" t="s">
        <v>6</v>
      </c>
      <c r="B6" s="186"/>
      <c r="C6" s="186"/>
      <c r="D6" s="15">
        <v>8</v>
      </c>
      <c r="E6" s="13"/>
      <c r="F6" s="186" t="s">
        <v>7</v>
      </c>
      <c r="G6" s="186"/>
      <c r="H6" s="186"/>
      <c r="I6" s="18">
        <v>4.5</v>
      </c>
      <c r="J6" s="17">
        <f>D6/I6</f>
        <v>1.7777777777777777</v>
      </c>
    </row>
    <row r="7" spans="1:11" x14ac:dyDescent="0.25">
      <c r="A7" s="186" t="s">
        <v>8</v>
      </c>
      <c r="B7" s="186"/>
      <c r="C7" s="186"/>
      <c r="D7" s="14">
        <v>24</v>
      </c>
      <c r="E7" s="5"/>
      <c r="F7" s="186" t="s">
        <v>9</v>
      </c>
      <c r="G7" s="186"/>
      <c r="H7" s="186"/>
      <c r="I7" s="18">
        <v>3.3</v>
      </c>
      <c r="J7" s="17">
        <f>D7/I7</f>
        <v>7.2727272727272734</v>
      </c>
    </row>
    <row r="8" spans="1:11" x14ac:dyDescent="0.25">
      <c r="A8" s="186" t="s">
        <v>10</v>
      </c>
      <c r="B8" s="186"/>
      <c r="C8" s="186"/>
      <c r="D8" s="18">
        <f>SUM(D6:D7)</f>
        <v>32</v>
      </c>
      <c r="E8" s="5"/>
      <c r="F8" s="186" t="s">
        <v>11</v>
      </c>
      <c r="G8" s="186"/>
      <c r="H8" s="186"/>
      <c r="I8" s="16">
        <f>D8/J8</f>
        <v>3.5357142857142851</v>
      </c>
      <c r="J8" s="17">
        <f>J6+J7</f>
        <v>9.0505050505050519</v>
      </c>
    </row>
    <row r="9" spans="1:11" s="84" customFormat="1" x14ac:dyDescent="0.25">
      <c r="A9" s="10"/>
      <c r="B9" s="5"/>
      <c r="C9"/>
      <c r="D9"/>
      <c r="E9" s="5"/>
      <c r="F9" s="1"/>
      <c r="G9" s="1"/>
      <c r="H9" s="1"/>
      <c r="I9" s="1"/>
      <c r="J9" s="9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1" s="84" customFormat="1" x14ac:dyDescent="0.25">
      <c r="A12" s="10"/>
      <c r="B12" s="5"/>
      <c r="C12" s="19" t="s">
        <v>15</v>
      </c>
      <c r="D12" s="86">
        <f>I8</f>
        <v>3.5357142857142851</v>
      </c>
      <c r="E12" s="24" t="s">
        <v>16</v>
      </c>
      <c r="F12" s="5"/>
      <c r="G12" s="5"/>
      <c r="H12" s="5"/>
      <c r="I12" s="5"/>
      <c r="J12" s="9"/>
    </row>
    <row r="13" spans="1:11" s="2" customForma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  <c r="K16" s="30"/>
    </row>
    <row r="17" spans="1:1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11023.515151515154</v>
      </c>
      <c r="I17" s="5"/>
      <c r="J17" s="9"/>
    </row>
    <row r="18" spans="1:11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3307.0545454545459</v>
      </c>
      <c r="I18" s="5"/>
      <c r="J18" s="32">
        <f>H18/H17</f>
        <v>0.3</v>
      </c>
    </row>
    <row r="19" spans="1:11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4409.4060606060621</v>
      </c>
      <c r="I19" s="5"/>
      <c r="J19" s="32">
        <f>H19/H17</f>
        <v>0.4</v>
      </c>
    </row>
    <row r="20" spans="1:11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4409.4060606060621</v>
      </c>
      <c r="I20" s="5"/>
      <c r="J20" s="32">
        <f>H20/H17</f>
        <v>0.4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23149.381818181824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s="82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1" ht="9.75" customHeight="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74799.234084848489</v>
      </c>
      <c r="I27" s="5"/>
      <c r="J27" s="9"/>
      <c r="K27" s="30"/>
    </row>
    <row r="28" spans="1:11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6400</v>
      </c>
      <c r="J28" s="40" t="s">
        <v>32</v>
      </c>
    </row>
    <row r="29" spans="1:11" ht="9.75" customHeight="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11.687380325757577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1.1687380325757577</v>
      </c>
      <c r="I31" s="44">
        <v>0.1</v>
      </c>
      <c r="J31" s="9"/>
    </row>
    <row r="32" spans="1:11" s="84" customFormat="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1.1687380325757577</v>
      </c>
      <c r="I32" s="44">
        <v>0.1</v>
      </c>
      <c r="J32" s="9"/>
    </row>
    <row r="33" spans="1:11" ht="9.75" customHeight="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14.024856390909093</v>
      </c>
      <c r="I34" s="46">
        <f>I4</f>
        <v>0.71668750000000003</v>
      </c>
      <c r="J34" s="47">
        <f>SUM(H34:I34)</f>
        <v>14.741543890909094</v>
      </c>
    </row>
    <row r="35" spans="1:1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471.72940450909101</v>
      </c>
      <c r="I35" s="5"/>
      <c r="J35" s="9"/>
      <c r="K35" s="30"/>
    </row>
    <row r="36" spans="1:11" s="84" customFormat="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94345.880901818207</v>
      </c>
      <c r="I36" s="52"/>
      <c r="J36" s="53"/>
    </row>
    <row r="37" spans="1:11" s="82" customFormat="1" ht="8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s="82" customFormat="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</row>
    <row r="49" spans="1:10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s="82" customFormat="1" x14ac:dyDescent="0.25">
      <c r="A51" s="79" t="s">
        <v>56</v>
      </c>
      <c r="B51" s="80" t="s">
        <v>106</v>
      </c>
      <c r="C51" s="80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52"/>
  <sheetViews>
    <sheetView zoomScaleNormal="100" workbookViewId="0">
      <selection activeCell="F4" sqref="F4:H4"/>
    </sheetView>
  </sheetViews>
  <sheetFormatPr defaultColWidth="8.5703125" defaultRowHeight="15" x14ac:dyDescent="0.25"/>
  <cols>
    <col min="1" max="1" width="11.5703125" style="43" customWidth="1"/>
    <col min="2" max="2" width="9.85546875" style="43" customWidth="1"/>
    <col min="3" max="3" width="11.5703125" style="43" customWidth="1"/>
    <col min="4" max="4" width="9.85546875" style="43" customWidth="1"/>
    <col min="7" max="7" width="3.42578125" style="43" customWidth="1"/>
    <col min="8" max="8" width="12.85546875" style="43" customWidth="1"/>
    <col min="9" max="9" width="7.5703125" style="43" customWidth="1"/>
    <col min="10" max="10" width="8.5703125" style="43"/>
    <col min="16374" max="16384" width="11.5703125" style="43" customWidth="1"/>
  </cols>
  <sheetData>
    <row r="1" spans="1:21" s="2" customFormat="1" x14ac:dyDescent="0.25">
      <c r="A1" s="187" t="s">
        <v>107</v>
      </c>
      <c r="B1" s="187"/>
      <c r="C1" s="187"/>
      <c r="D1" s="187"/>
      <c r="E1" s="187"/>
      <c r="F1" s="187"/>
      <c r="G1" s="187"/>
      <c r="H1" s="187"/>
      <c r="I1" s="187"/>
      <c r="J1" s="187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s="85" customFormat="1" ht="8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s="2" customFormat="1" x14ac:dyDescent="0.25">
      <c r="A3" s="188" t="s">
        <v>108</v>
      </c>
      <c r="B3" s="188"/>
      <c r="C3" s="188"/>
      <c r="D3" s="188"/>
      <c r="E3" s="188"/>
      <c r="F3" s="188"/>
      <c r="G3" s="188"/>
      <c r="H3" s="188"/>
      <c r="I3" s="188"/>
      <c r="J3" s="188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 x14ac:dyDescent="0.25">
      <c r="A4" s="3" t="s">
        <v>2</v>
      </c>
      <c r="B4" s="150">
        <v>53255</v>
      </c>
      <c r="C4" s="5"/>
      <c r="D4" s="6" t="s">
        <v>77</v>
      </c>
      <c r="F4" s="207" t="s">
        <v>4</v>
      </c>
      <c r="G4" s="207"/>
      <c r="H4" s="207"/>
      <c r="I4" s="124">
        <f>B4/C10/D8/10</f>
        <v>0.29586111111111107</v>
      </c>
      <c r="J4" s="9"/>
    </row>
    <row r="5" spans="1:21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21" x14ac:dyDescent="0.25">
      <c r="A6" s="186" t="s">
        <v>6</v>
      </c>
      <c r="B6" s="186"/>
      <c r="C6" s="186"/>
      <c r="D6" s="15">
        <v>90</v>
      </c>
      <c r="E6" s="13"/>
      <c r="F6" s="186" t="s">
        <v>7</v>
      </c>
      <c r="G6" s="186"/>
      <c r="H6" s="186"/>
      <c r="I6" s="81">
        <v>3.2</v>
      </c>
      <c r="J6" s="17">
        <f>D6/I6</f>
        <v>28.125</v>
      </c>
    </row>
    <row r="7" spans="1:21" x14ac:dyDescent="0.25">
      <c r="A7" s="186" t="s">
        <v>8</v>
      </c>
      <c r="B7" s="186"/>
      <c r="C7" s="186"/>
      <c r="D7" s="14">
        <v>0</v>
      </c>
      <c r="E7" s="5"/>
      <c r="F7" s="186" t="s">
        <v>9</v>
      </c>
      <c r="G7" s="186"/>
      <c r="H7" s="186"/>
      <c r="I7" s="81">
        <v>1.92</v>
      </c>
      <c r="J7" s="17">
        <f>D7/I7</f>
        <v>0</v>
      </c>
    </row>
    <row r="8" spans="1:21" x14ac:dyDescent="0.25">
      <c r="A8" s="186" t="s">
        <v>10</v>
      </c>
      <c r="B8" s="186"/>
      <c r="C8" s="186"/>
      <c r="D8" s="18">
        <f>SUM(D6:D7)</f>
        <v>90</v>
      </c>
      <c r="E8" s="5"/>
      <c r="F8" s="186" t="s">
        <v>11</v>
      </c>
      <c r="G8" s="186"/>
      <c r="H8" s="186"/>
      <c r="I8" s="81">
        <f>D8/J8</f>
        <v>3.2</v>
      </c>
      <c r="J8" s="17">
        <f>J6+J7</f>
        <v>28.125</v>
      </c>
    </row>
    <row r="9" spans="1:21" s="84" customFormat="1" ht="9" customHeight="1" x14ac:dyDescent="0.25">
      <c r="A9" s="10"/>
      <c r="B9" s="5"/>
      <c r="C9"/>
      <c r="D9"/>
      <c r="E9" s="5"/>
      <c r="F9" s="1"/>
      <c r="G9" s="1"/>
      <c r="H9" s="1"/>
      <c r="I9" s="1"/>
      <c r="J9" s="9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21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21" s="84" customFormat="1" x14ac:dyDescent="0.25">
      <c r="A12" s="10"/>
      <c r="B12" s="5"/>
      <c r="C12" s="19" t="s">
        <v>15</v>
      </c>
      <c r="D12" s="23">
        <f>I8</f>
        <v>3.2</v>
      </c>
      <c r="E12" s="24" t="s">
        <v>16</v>
      </c>
      <c r="F12" s="5"/>
      <c r="G12" s="5"/>
      <c r="H12" s="5"/>
      <c r="I12" s="5"/>
      <c r="J12" s="9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s="2" customFormat="1" ht="9.7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2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2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2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34256.25</v>
      </c>
      <c r="I17" s="5"/>
      <c r="J17" s="9"/>
    </row>
    <row r="18" spans="1:21" x14ac:dyDescent="0.25">
      <c r="A18" s="10" t="s">
        <v>21</v>
      </c>
      <c r="B18" s="5"/>
      <c r="C18" s="31">
        <v>0.1</v>
      </c>
      <c r="D18" s="5" t="s">
        <v>22</v>
      </c>
      <c r="E18" s="5"/>
      <c r="F18" s="5"/>
      <c r="G18" s="5" t="s">
        <v>14</v>
      </c>
      <c r="H18" s="30">
        <f>H17*C18</f>
        <v>3425.625</v>
      </c>
      <c r="I18" s="5"/>
      <c r="J18" s="32">
        <f>H18/H17</f>
        <v>0.1</v>
      </c>
    </row>
    <row r="19" spans="1:21" x14ac:dyDescent="0.25">
      <c r="A19" s="10" t="s">
        <v>23</v>
      </c>
      <c r="B19" s="5"/>
      <c r="C19" s="31">
        <v>0.15</v>
      </c>
      <c r="D19" s="5" t="s">
        <v>22</v>
      </c>
      <c r="E19" s="5"/>
      <c r="F19" s="5"/>
      <c r="G19" s="5" t="s">
        <v>14</v>
      </c>
      <c r="H19" s="30">
        <f>H17*C19</f>
        <v>5138.4375</v>
      </c>
      <c r="I19" s="5"/>
      <c r="J19" s="32">
        <f>H19/H17</f>
        <v>0.15</v>
      </c>
    </row>
    <row r="20" spans="1:21" x14ac:dyDescent="0.25">
      <c r="A20" s="10" t="s">
        <v>24</v>
      </c>
      <c r="B20" s="5"/>
      <c r="C20" s="31">
        <v>0.15</v>
      </c>
      <c r="D20" s="5" t="s">
        <v>22</v>
      </c>
      <c r="E20" s="5"/>
      <c r="F20" s="5"/>
      <c r="G20" s="5" t="s">
        <v>14</v>
      </c>
      <c r="H20" s="30">
        <f>H17*C20</f>
        <v>5138.4375</v>
      </c>
      <c r="I20" s="5"/>
      <c r="J20" s="32">
        <f>H20/H17</f>
        <v>0.15</v>
      </c>
    </row>
    <row r="21" spans="1:2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47958.75</v>
      </c>
      <c r="I21" s="5"/>
      <c r="J21" s="9"/>
    </row>
    <row r="22" spans="1:2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2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2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21" s="84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</row>
    <row r="26" spans="1:21" ht="9" customHeight="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2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99608.602266666654</v>
      </c>
      <c r="I27" s="5"/>
      <c r="J27" s="9"/>
    </row>
    <row r="28" spans="1:21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18000</v>
      </c>
      <c r="J28" s="40" t="s">
        <v>32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1:21" ht="7.5" customHeight="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2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5.5338112370370363</v>
      </c>
      <c r="I30" s="5"/>
      <c r="J30" s="9"/>
    </row>
    <row r="31" spans="1:2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0.55338112370370363</v>
      </c>
      <c r="I31" s="44">
        <v>0.1</v>
      </c>
      <c r="J31" s="9"/>
    </row>
    <row r="32" spans="1:21" s="84" customFormat="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0.55338112370370363</v>
      </c>
      <c r="I32" s="44">
        <v>0.1</v>
      </c>
      <c r="J32" s="9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1:2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2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6.6405734844444435</v>
      </c>
      <c r="I34" s="46">
        <f>I4</f>
        <v>0.29586111111111107</v>
      </c>
      <c r="J34" s="47">
        <f>SUM(H34:I34)</f>
        <v>6.9364345955555544</v>
      </c>
    </row>
    <row r="35" spans="1:2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624.27911359999985</v>
      </c>
      <c r="I35" s="5"/>
      <c r="J35" s="9"/>
    </row>
    <row r="36" spans="1:21" s="84" customFormat="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124855.82271999998</v>
      </c>
      <c r="I36" s="52"/>
      <c r="J36" s="5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spans="1:21" s="82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</row>
    <row r="38" spans="1:2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spans="1:2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</row>
    <row r="40" spans="1:2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2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2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171">
        <v>1800</v>
      </c>
      <c r="G42" s="66"/>
      <c r="H42" s="67"/>
      <c r="I42" s="1"/>
      <c r="J42" s="1"/>
    </row>
    <row r="43" spans="1:2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2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133">
        <v>6000</v>
      </c>
      <c r="G44" s="5"/>
      <c r="H44" s="9"/>
      <c r="I44" s="1"/>
      <c r="J44" s="1"/>
    </row>
    <row r="45" spans="1:2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172">
        <f>SUM(F42:F44)</f>
        <v>8315</v>
      </c>
      <c r="G45" s="55"/>
      <c r="H45" s="59"/>
      <c r="I45" s="1"/>
      <c r="J45" s="1"/>
    </row>
    <row r="46" spans="1:2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2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21" s="82" customFormat="1" x14ac:dyDescent="0.25">
      <c r="A48" s="76"/>
      <c r="B48" s="72" t="s">
        <v>51</v>
      </c>
      <c r="C48" s="77"/>
      <c r="D48" s="170">
        <f>D47*12</f>
        <v>43334.852266666661</v>
      </c>
      <c r="E48" s="1"/>
      <c r="F48" s="1"/>
      <c r="G48" s="1"/>
      <c r="H48" s="1"/>
      <c r="I48" s="1"/>
      <c r="J48" s="1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1:21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1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s="82" customFormat="1" x14ac:dyDescent="0.25">
      <c r="A51" s="79" t="s">
        <v>56</v>
      </c>
      <c r="B51" s="1" t="s">
        <v>109</v>
      </c>
      <c r="C51" s="80"/>
      <c r="D51" s="1"/>
      <c r="E51" s="1"/>
      <c r="F51" s="1"/>
      <c r="G51" s="1"/>
      <c r="H51" s="1"/>
      <c r="I51" s="1"/>
      <c r="J51" s="1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1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zoomScaleNormal="100" workbookViewId="0">
      <selection activeCell="F4" sqref="F4:H4"/>
    </sheetView>
  </sheetViews>
  <sheetFormatPr defaultColWidth="8.5703125" defaultRowHeight="15" x14ac:dyDescent="0.25"/>
  <cols>
    <col min="1" max="1" width="11.5703125" style="82" customWidth="1"/>
    <col min="2" max="2" width="9.7109375" style="43" customWidth="1"/>
    <col min="3" max="3" width="8.42578125" style="43" customWidth="1"/>
    <col min="4" max="4" width="13.28515625" style="43" customWidth="1"/>
    <col min="6" max="6" width="9.5703125" style="43" customWidth="1"/>
    <col min="7" max="7" width="3.140625" style="43" customWidth="1"/>
    <col min="8" max="8" width="11.5703125" style="43" customWidth="1"/>
    <col min="9" max="9" width="8" style="43" customWidth="1"/>
    <col min="10" max="10" width="7.140625" style="43" customWidth="1"/>
    <col min="11" max="11" width="10.5703125" style="43" customWidth="1"/>
  </cols>
  <sheetData>
    <row r="1" spans="1:11" s="2" customFormat="1" x14ac:dyDescent="0.25">
      <c r="A1" s="187" t="s">
        <v>107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s="85" customFormat="1" ht="8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2" customFormat="1" x14ac:dyDescent="0.25">
      <c r="A3" s="188" t="s">
        <v>110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1" x14ac:dyDescent="0.25">
      <c r="A4" s="3" t="s">
        <v>2</v>
      </c>
      <c r="B4" s="150">
        <v>53255</v>
      </c>
      <c r="C4" s="5"/>
      <c r="D4" s="6" t="s">
        <v>77</v>
      </c>
      <c r="E4" s="7"/>
      <c r="F4" s="207" t="s">
        <v>4</v>
      </c>
      <c r="G4" s="207"/>
      <c r="H4" s="207"/>
      <c r="I4" s="124">
        <f>B4/C10/D8/10</f>
        <v>0.32472560975609754</v>
      </c>
      <c r="J4" s="9"/>
    </row>
    <row r="5" spans="1:11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86" t="s">
        <v>6</v>
      </c>
      <c r="B6" s="186"/>
      <c r="C6" s="186"/>
      <c r="D6" s="15">
        <v>82</v>
      </c>
      <c r="E6" s="13"/>
      <c r="F6" s="186" t="s">
        <v>7</v>
      </c>
      <c r="G6" s="186"/>
      <c r="H6" s="186"/>
      <c r="I6" s="81">
        <v>3.2</v>
      </c>
      <c r="J6" s="17">
        <f>D6/I6</f>
        <v>25.625</v>
      </c>
    </row>
    <row r="7" spans="1:11" x14ac:dyDescent="0.25">
      <c r="A7" s="186" t="s">
        <v>8</v>
      </c>
      <c r="B7" s="186"/>
      <c r="C7" s="186"/>
      <c r="D7" s="14">
        <v>0</v>
      </c>
      <c r="E7" s="5"/>
      <c r="F7" s="186" t="s">
        <v>9</v>
      </c>
      <c r="G7" s="186"/>
      <c r="H7" s="186"/>
      <c r="I7" s="81">
        <v>1.92</v>
      </c>
      <c r="J7" s="17">
        <f>D7/I7</f>
        <v>0</v>
      </c>
    </row>
    <row r="8" spans="1:11" x14ac:dyDescent="0.25">
      <c r="A8" s="186" t="s">
        <v>10</v>
      </c>
      <c r="B8" s="186"/>
      <c r="C8" s="186"/>
      <c r="D8" s="18">
        <f>SUM(D6:D7)</f>
        <v>82</v>
      </c>
      <c r="E8" s="5"/>
      <c r="F8" s="186" t="s">
        <v>11</v>
      </c>
      <c r="G8" s="186"/>
      <c r="H8" s="186"/>
      <c r="I8" s="81">
        <f>D8/J8</f>
        <v>3.2</v>
      </c>
      <c r="J8" s="17">
        <f>J6+J7</f>
        <v>25.625</v>
      </c>
    </row>
    <row r="9" spans="1:11" s="84" customFormat="1" x14ac:dyDescent="0.25">
      <c r="A9" s="10"/>
      <c r="B9" s="5"/>
      <c r="C9"/>
      <c r="D9"/>
      <c r="E9" s="5"/>
      <c r="F9" s="1"/>
      <c r="G9" s="1"/>
      <c r="H9" s="1"/>
      <c r="I9" s="1"/>
      <c r="J9" s="9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1" s="84" customFormat="1" x14ac:dyDescent="0.25">
      <c r="A12" s="10"/>
      <c r="B12" s="5"/>
      <c r="C12" s="19" t="s">
        <v>15</v>
      </c>
      <c r="D12" s="86">
        <f>I8</f>
        <v>3.2</v>
      </c>
      <c r="E12" s="24" t="s">
        <v>16</v>
      </c>
      <c r="F12" s="5"/>
      <c r="G12" s="5"/>
      <c r="H12" s="5"/>
      <c r="I12" s="5"/>
      <c r="J12" s="9"/>
    </row>
    <row r="13" spans="1:11" s="2" customFormat="1" ht="6.7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  <c r="K16" s="30"/>
    </row>
    <row r="17" spans="1:1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31211.25</v>
      </c>
      <c r="I17" s="5"/>
      <c r="J17" s="9"/>
    </row>
    <row r="18" spans="1:11" x14ac:dyDescent="0.25">
      <c r="A18" s="10" t="s">
        <v>21</v>
      </c>
      <c r="B18" s="5"/>
      <c r="C18" s="31">
        <v>0.1</v>
      </c>
      <c r="D18" s="5" t="s">
        <v>22</v>
      </c>
      <c r="E18" s="5"/>
      <c r="F18" s="5"/>
      <c r="G18" s="5" t="s">
        <v>14</v>
      </c>
      <c r="H18" s="30">
        <f>H17*C18</f>
        <v>3121.125</v>
      </c>
      <c r="I18" s="5"/>
      <c r="J18" s="32">
        <f>H18/H17</f>
        <v>0.1</v>
      </c>
    </row>
    <row r="19" spans="1:11" x14ac:dyDescent="0.25">
      <c r="A19" s="10" t="s">
        <v>23</v>
      </c>
      <c r="B19" s="5"/>
      <c r="C19" s="31">
        <v>0.15</v>
      </c>
      <c r="D19" s="5" t="s">
        <v>22</v>
      </c>
      <c r="E19" s="5"/>
      <c r="F19" s="5"/>
      <c r="G19" s="5" t="s">
        <v>14</v>
      </c>
      <c r="H19" s="30">
        <f>H17*C19</f>
        <v>4681.6875</v>
      </c>
      <c r="I19" s="5"/>
      <c r="J19" s="32">
        <f>H19/H17</f>
        <v>0.15</v>
      </c>
    </row>
    <row r="20" spans="1:11" x14ac:dyDescent="0.25">
      <c r="A20" s="10" t="s">
        <v>24</v>
      </c>
      <c r="B20" s="5"/>
      <c r="C20" s="31">
        <v>0.15</v>
      </c>
      <c r="D20" s="5" t="s">
        <v>22</v>
      </c>
      <c r="E20" s="5"/>
      <c r="F20" s="5"/>
      <c r="G20" s="5" t="s">
        <v>14</v>
      </c>
      <c r="H20" s="30">
        <f>H17*C20</f>
        <v>4681.6875</v>
      </c>
      <c r="I20" s="5"/>
      <c r="J20" s="32">
        <f>H20/H17</f>
        <v>0.15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43695.75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s="84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95345.602266666654</v>
      </c>
      <c r="I27" s="5"/>
      <c r="J27" s="9"/>
      <c r="K27" s="30"/>
    </row>
    <row r="28" spans="1:11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16400</v>
      </c>
      <c r="J28" s="40" t="s">
        <v>32</v>
      </c>
    </row>
    <row r="29" spans="1:1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5.8137562357723569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0.58137562357723571</v>
      </c>
      <c r="I31" s="44">
        <v>0.1</v>
      </c>
      <c r="J31" s="9"/>
    </row>
    <row r="32" spans="1:11" s="84" customFormat="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0.58137562357723571</v>
      </c>
      <c r="I32" s="44">
        <v>0.1</v>
      </c>
      <c r="J32" s="9"/>
    </row>
    <row r="33" spans="1:11" ht="9.75" customHeight="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6.9765074829268281</v>
      </c>
      <c r="I34" s="46">
        <f>I4</f>
        <v>0.32472560975609754</v>
      </c>
      <c r="J34" s="47">
        <f>SUM(H34:I34)</f>
        <v>7.3012330926829261</v>
      </c>
    </row>
    <row r="35" spans="1:1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598.70111359999999</v>
      </c>
      <c r="I35" s="5"/>
      <c r="J35" s="9"/>
      <c r="K35" s="30"/>
    </row>
    <row r="36" spans="1:11" s="84" customFormat="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119740.22271999999</v>
      </c>
      <c r="I36" s="52"/>
      <c r="J36" s="53"/>
    </row>
    <row r="37" spans="1:11" s="82" customFormat="1" ht="8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s="82" customFormat="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</row>
    <row r="49" spans="1:10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s="82" customFormat="1" x14ac:dyDescent="0.25">
      <c r="A51" s="79" t="s">
        <v>56</v>
      </c>
      <c r="B51" s="1" t="s">
        <v>111</v>
      </c>
      <c r="C51" s="80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32" zoomScaleNormal="100" workbookViewId="0">
      <selection activeCell="I4" sqref="I4"/>
    </sheetView>
  </sheetViews>
  <sheetFormatPr defaultColWidth="8.5703125" defaultRowHeight="15" x14ac:dyDescent="0.25"/>
  <cols>
    <col min="1" max="1" width="11" style="82" customWidth="1"/>
    <col min="2" max="3" width="10.7109375" style="43" customWidth="1"/>
    <col min="4" max="4" width="13.28515625" style="43" customWidth="1"/>
    <col min="6" max="6" width="9.5703125" style="43" customWidth="1"/>
    <col min="7" max="7" width="3.140625" style="43" customWidth="1"/>
    <col min="8" max="8" width="11.5703125" style="43" customWidth="1"/>
    <col min="9" max="9" width="7.42578125" style="43" customWidth="1"/>
    <col min="10" max="10" width="7.140625" style="43" customWidth="1"/>
    <col min="11" max="11" width="10.5703125" style="43" customWidth="1"/>
  </cols>
  <sheetData>
    <row r="1" spans="1:11" s="2" customFormat="1" x14ac:dyDescent="0.25">
      <c r="A1" s="187" t="s">
        <v>112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s="85" customForma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2" customFormat="1" x14ac:dyDescent="0.25">
      <c r="A3" s="188" t="s">
        <v>113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1" x14ac:dyDescent="0.25">
      <c r="A4" s="3" t="s">
        <v>2</v>
      </c>
      <c r="B4" s="88">
        <v>54900</v>
      </c>
      <c r="C4" s="5"/>
      <c r="D4" s="6" t="s">
        <v>114</v>
      </c>
      <c r="F4" s="189" t="s">
        <v>4</v>
      </c>
      <c r="G4" s="189"/>
      <c r="H4" s="189"/>
      <c r="I4" s="8">
        <f>B4/C10/D8/10</f>
        <v>0.24954545454545457</v>
      </c>
      <c r="J4" s="9"/>
    </row>
    <row r="5" spans="1:11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86" t="s">
        <v>6</v>
      </c>
      <c r="B6" s="186"/>
      <c r="C6" s="186"/>
      <c r="D6" s="15">
        <v>97</v>
      </c>
      <c r="E6" s="13"/>
      <c r="F6" s="186" t="s">
        <v>7</v>
      </c>
      <c r="G6" s="186"/>
      <c r="H6" s="186"/>
      <c r="I6" s="81">
        <v>3.2</v>
      </c>
      <c r="J6" s="17">
        <f>D6/I6</f>
        <v>30.3125</v>
      </c>
    </row>
    <row r="7" spans="1:11" x14ac:dyDescent="0.25">
      <c r="A7" s="186" t="s">
        <v>8</v>
      </c>
      <c r="B7" s="186"/>
      <c r="C7" s="186"/>
      <c r="D7" s="14">
        <v>13</v>
      </c>
      <c r="E7" s="5"/>
      <c r="F7" s="186" t="s">
        <v>9</v>
      </c>
      <c r="G7" s="186"/>
      <c r="H7" s="186"/>
      <c r="I7" s="81">
        <v>1.92</v>
      </c>
      <c r="J7" s="17">
        <f>D7/I7</f>
        <v>6.7708333333333339</v>
      </c>
    </row>
    <row r="8" spans="1:11" x14ac:dyDescent="0.25">
      <c r="A8" s="186" t="s">
        <v>10</v>
      </c>
      <c r="B8" s="186"/>
      <c r="C8" s="186"/>
      <c r="D8" s="18">
        <f>SUM(D6:D7)</f>
        <v>110</v>
      </c>
      <c r="E8" s="5"/>
      <c r="F8" s="186" t="s">
        <v>11</v>
      </c>
      <c r="G8" s="186"/>
      <c r="H8" s="186"/>
      <c r="I8" s="81">
        <f>D8/J8</f>
        <v>2.9662921348314604</v>
      </c>
      <c r="J8" s="17">
        <f>J6+J7</f>
        <v>37.083333333333336</v>
      </c>
    </row>
    <row r="9" spans="1:11" s="84" customFormat="1" x14ac:dyDescent="0.25">
      <c r="A9" s="10"/>
      <c r="B9" s="5"/>
      <c r="C9"/>
      <c r="D9"/>
      <c r="E9" s="5"/>
      <c r="F9" s="1"/>
      <c r="G9" s="1"/>
      <c r="H9" s="1"/>
      <c r="I9" s="89"/>
      <c r="J9" s="9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1" s="84" customFormat="1" x14ac:dyDescent="0.25">
      <c r="A12" s="10"/>
      <c r="B12" s="5"/>
      <c r="C12" s="19" t="s">
        <v>15</v>
      </c>
      <c r="D12" s="23">
        <f>I8</f>
        <v>2.9662921348314604</v>
      </c>
      <c r="E12" s="24" t="s">
        <v>16</v>
      </c>
      <c r="F12" s="5"/>
      <c r="G12" s="5"/>
      <c r="H12" s="5"/>
      <c r="I12" s="5"/>
      <c r="J12" s="9"/>
    </row>
    <row r="13" spans="1:11" s="2" customForma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  <c r="K16" s="30"/>
    </row>
    <row r="17" spans="1:1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45167.500000000007</v>
      </c>
      <c r="I17" s="5"/>
      <c r="J17" s="9"/>
    </row>
    <row r="18" spans="1:11" x14ac:dyDescent="0.25">
      <c r="A18" s="10" t="s">
        <v>70</v>
      </c>
      <c r="B18" s="5"/>
      <c r="C18" s="31">
        <v>0.1</v>
      </c>
      <c r="D18" s="5" t="s">
        <v>22</v>
      </c>
      <c r="E18" s="5"/>
      <c r="F18" s="5"/>
      <c r="G18" s="5" t="s">
        <v>14</v>
      </c>
      <c r="H18" s="30">
        <f>H17*C18</f>
        <v>4516.7500000000009</v>
      </c>
      <c r="I18" s="5"/>
      <c r="J18" s="32">
        <f>H18/H17</f>
        <v>0.1</v>
      </c>
    </row>
    <row r="19" spans="1:11" x14ac:dyDescent="0.25">
      <c r="A19" s="10" t="s">
        <v>23</v>
      </c>
      <c r="B19" s="5"/>
      <c r="C19" s="31">
        <v>0.15</v>
      </c>
      <c r="D19" s="5" t="s">
        <v>22</v>
      </c>
      <c r="E19" s="5"/>
      <c r="F19" s="5"/>
      <c r="G19" s="5" t="s">
        <v>14</v>
      </c>
      <c r="H19" s="30">
        <f>H17*C19</f>
        <v>6775.1250000000009</v>
      </c>
      <c r="I19" s="5"/>
      <c r="J19" s="32">
        <f>H19/H17</f>
        <v>0.15</v>
      </c>
    </row>
    <row r="20" spans="1:11" x14ac:dyDescent="0.25">
      <c r="A20" s="10" t="s">
        <v>24</v>
      </c>
      <c r="B20" s="5"/>
      <c r="C20" s="31">
        <v>0.15</v>
      </c>
      <c r="D20" s="5" t="s">
        <v>22</v>
      </c>
      <c r="E20" s="5"/>
      <c r="F20" s="5"/>
      <c r="G20" s="5" t="s">
        <v>14</v>
      </c>
      <c r="H20" s="30">
        <f>H17*C20</f>
        <v>6775.1250000000009</v>
      </c>
      <c r="I20" s="5"/>
      <c r="J20" s="32">
        <f>H20/H17</f>
        <v>0.15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63234.500000000007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s="84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114884.35226666667</v>
      </c>
      <c r="I27" s="5"/>
      <c r="J27" s="9"/>
      <c r="K27" s="30"/>
    </row>
    <row r="28" spans="1:11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22000</v>
      </c>
      <c r="J28" s="40" t="s">
        <v>32</v>
      </c>
    </row>
    <row r="29" spans="1:1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5.2220160121212125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0.52220160121212122</v>
      </c>
      <c r="I31" s="44">
        <v>0.1</v>
      </c>
      <c r="J31" s="9"/>
    </row>
    <row r="32" spans="1:11" s="84" customFormat="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0.52220160121212122</v>
      </c>
      <c r="I32" s="44">
        <v>0.1</v>
      </c>
      <c r="J32" s="9"/>
    </row>
    <row r="33" spans="1:1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6.2664192145454543</v>
      </c>
      <c r="I34" s="46">
        <f>I4</f>
        <v>0.24954545454545457</v>
      </c>
      <c r="J34" s="47">
        <f>SUM(H34:I34)</f>
        <v>6.5159646690909092</v>
      </c>
    </row>
    <row r="35" spans="1:1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716.75611360000005</v>
      </c>
      <c r="I35" s="5"/>
      <c r="J35" s="9"/>
      <c r="K35" s="30"/>
    </row>
    <row r="36" spans="1:11" s="84" customFormat="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143351.22271999999</v>
      </c>
      <c r="I36" s="52"/>
      <c r="J36" s="53"/>
    </row>
    <row r="37" spans="1:11" s="82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s="82" customFormat="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</row>
    <row r="49" spans="1:10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s="82" customFormat="1" x14ac:dyDescent="0.25">
      <c r="A51" s="79" t="s">
        <v>56</v>
      </c>
      <c r="B51" s="1" t="s">
        <v>115</v>
      </c>
      <c r="C51" s="80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116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B53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28" zoomScaleNormal="100" workbookViewId="0">
      <selection activeCell="H36" sqref="H36"/>
    </sheetView>
  </sheetViews>
  <sheetFormatPr defaultColWidth="11.5703125" defaultRowHeight="15" x14ac:dyDescent="0.25"/>
  <cols>
    <col min="2" max="2" width="9.85546875" style="43" customWidth="1"/>
    <col min="3" max="3" width="8.85546875" style="43" customWidth="1"/>
    <col min="5" max="5" width="8.5703125" style="43" customWidth="1"/>
    <col min="7" max="7" width="3.42578125" style="43" customWidth="1"/>
    <col min="8" max="8" width="10.140625" style="43" customWidth="1"/>
    <col min="9" max="9" width="7.42578125" style="43" customWidth="1"/>
    <col min="10" max="10" width="8" style="43" customWidth="1"/>
  </cols>
  <sheetData>
    <row r="1" spans="1:10" x14ac:dyDescent="0.25">
      <c r="A1" s="187" t="s">
        <v>112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8" t="s">
        <v>117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0" x14ac:dyDescent="0.25">
      <c r="A4" s="3" t="s">
        <v>2</v>
      </c>
      <c r="B4" s="150">
        <v>54900</v>
      </c>
      <c r="C4" s="5"/>
      <c r="D4" s="6" t="s">
        <v>77</v>
      </c>
      <c r="E4"/>
      <c r="F4" s="189" t="s">
        <v>4</v>
      </c>
      <c r="G4" s="189"/>
      <c r="H4" s="189"/>
      <c r="I4" s="8">
        <f>B4/C10/D8/10</f>
        <v>0.40970149253731342</v>
      </c>
      <c r="J4" s="9"/>
    </row>
    <row r="5" spans="1:10" x14ac:dyDescent="0.25">
      <c r="A5" s="10"/>
      <c r="B5" s="30">
        <f>-H36</f>
        <v>-126768.15272000001</v>
      </c>
      <c r="C5" s="5"/>
      <c r="D5" s="12"/>
      <c r="E5" s="13"/>
      <c r="F5" s="190" t="s">
        <v>5</v>
      </c>
      <c r="G5" s="190"/>
      <c r="H5" s="190"/>
      <c r="I5" s="190"/>
      <c r="J5" s="190"/>
    </row>
    <row r="6" spans="1:10" x14ac:dyDescent="0.25">
      <c r="A6" s="186" t="s">
        <v>6</v>
      </c>
      <c r="B6" s="186"/>
      <c r="C6" s="186"/>
      <c r="D6" s="15">
        <v>28.4</v>
      </c>
      <c r="E6" s="13"/>
      <c r="F6" s="186" t="s">
        <v>7</v>
      </c>
      <c r="G6" s="186"/>
      <c r="H6" s="186"/>
      <c r="I6" s="81">
        <v>3.2</v>
      </c>
      <c r="J6" s="17">
        <f>D6/I6</f>
        <v>8.8749999999999982</v>
      </c>
    </row>
    <row r="7" spans="1:10" x14ac:dyDescent="0.25">
      <c r="A7" s="186" t="s">
        <v>8</v>
      </c>
      <c r="B7" s="186"/>
      <c r="C7" s="186"/>
      <c r="D7" s="14">
        <v>38.6</v>
      </c>
      <c r="E7" s="5"/>
      <c r="F7" s="186" t="s">
        <v>9</v>
      </c>
      <c r="G7" s="186"/>
      <c r="H7" s="186"/>
      <c r="I7" s="81">
        <v>1.92</v>
      </c>
      <c r="J7" s="17">
        <f>D7/I7</f>
        <v>20.104166666666668</v>
      </c>
    </row>
    <row r="8" spans="1:10" x14ac:dyDescent="0.25">
      <c r="A8" s="186" t="s">
        <v>10</v>
      </c>
      <c r="B8" s="186"/>
      <c r="C8" s="186"/>
      <c r="D8" s="18">
        <f>SUM(D6:D7)</f>
        <v>67</v>
      </c>
      <c r="E8" s="5"/>
      <c r="F8" s="186" t="s">
        <v>11</v>
      </c>
      <c r="G8" s="186"/>
      <c r="H8" s="186"/>
      <c r="I8" s="81">
        <f>D8/J8</f>
        <v>2.3120057512580878</v>
      </c>
      <c r="J8" s="17">
        <f>J6+J7</f>
        <v>28.979166666666664</v>
      </c>
    </row>
    <row r="9" spans="1:10" x14ac:dyDescent="0.25">
      <c r="A9" s="10"/>
      <c r="B9" s="5"/>
      <c r="C9"/>
      <c r="E9" s="5"/>
      <c r="F9" s="1"/>
      <c r="G9" s="1"/>
      <c r="H9" s="1"/>
      <c r="I9" s="89"/>
      <c r="J9" s="9"/>
    </row>
    <row r="10" spans="1:10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0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0" x14ac:dyDescent="0.25">
      <c r="A12" s="10"/>
      <c r="B12" s="5"/>
      <c r="C12" s="19" t="s">
        <v>15</v>
      </c>
      <c r="D12" s="23">
        <f>I8</f>
        <v>2.3120057512580878</v>
      </c>
      <c r="E12" s="24" t="s">
        <v>16</v>
      </c>
      <c r="F12" s="5"/>
      <c r="G12" s="5"/>
      <c r="H12" s="5"/>
      <c r="I12" s="5"/>
      <c r="J12" s="9"/>
    </row>
    <row r="13" spans="1:10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0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0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0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0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35296.625</v>
      </c>
      <c r="I17" s="5"/>
      <c r="J17" s="9"/>
    </row>
    <row r="18" spans="1:10" x14ac:dyDescent="0.25">
      <c r="A18" s="10" t="s">
        <v>70</v>
      </c>
      <c r="B18" s="5"/>
      <c r="C18" s="31">
        <v>0.1</v>
      </c>
      <c r="D18" s="5" t="s">
        <v>22</v>
      </c>
      <c r="E18" s="5"/>
      <c r="F18" s="5"/>
      <c r="G18" s="5" t="s">
        <v>14</v>
      </c>
      <c r="H18" s="30">
        <f>H17*C18</f>
        <v>3529.6625000000004</v>
      </c>
      <c r="I18" s="5"/>
      <c r="J18" s="32">
        <f>H18/H17</f>
        <v>0.1</v>
      </c>
    </row>
    <row r="19" spans="1:10" x14ac:dyDescent="0.25">
      <c r="A19" s="10" t="s">
        <v>23</v>
      </c>
      <c r="B19" s="5"/>
      <c r="C19" s="31">
        <v>0.15</v>
      </c>
      <c r="D19" s="5" t="s">
        <v>22</v>
      </c>
      <c r="E19" s="5"/>
      <c r="F19" s="5"/>
      <c r="G19" s="5" t="s">
        <v>14</v>
      </c>
      <c r="H19" s="30">
        <f>H17*C19</f>
        <v>5294.4937499999996</v>
      </c>
      <c r="I19" s="5"/>
      <c r="J19" s="32">
        <f>H19/H17</f>
        <v>0.15</v>
      </c>
    </row>
    <row r="20" spans="1:10" x14ac:dyDescent="0.25">
      <c r="A20" s="10" t="s">
        <v>24</v>
      </c>
      <c r="B20" s="5"/>
      <c r="C20" s="31">
        <v>0.15</v>
      </c>
      <c r="D20" s="5" t="s">
        <v>22</v>
      </c>
      <c r="E20" s="5"/>
      <c r="F20" s="5"/>
      <c r="G20" s="5" t="s">
        <v>14</v>
      </c>
      <c r="H20" s="30">
        <f>H17*C20</f>
        <v>5294.4937499999996</v>
      </c>
      <c r="I20" s="5"/>
      <c r="J20" s="32">
        <f>H20/H17</f>
        <v>0.15</v>
      </c>
    </row>
    <row r="21" spans="1:10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49415.275000000001</v>
      </c>
      <c r="I21" s="5"/>
      <c r="J21" s="9"/>
    </row>
    <row r="22" spans="1:10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0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0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0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0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0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101065.12726666666</v>
      </c>
      <c r="I27" s="5"/>
      <c r="J27" s="9"/>
    </row>
    <row r="28" spans="1:10" x14ac:dyDescent="0.25">
      <c r="A28" s="10" t="s">
        <v>118</v>
      </c>
      <c r="B28" s="5"/>
      <c r="C28" s="5"/>
      <c r="D28" s="5"/>
      <c r="E28" s="5"/>
      <c r="F28" s="5"/>
      <c r="G28" s="5"/>
      <c r="H28" s="5"/>
      <c r="I28" s="39">
        <f>D8*C10</f>
        <v>13400</v>
      </c>
      <c r="J28" s="40" t="s">
        <v>32</v>
      </c>
    </row>
    <row r="29" spans="1:10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0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7.5421736766169154</v>
      </c>
      <c r="I30" s="5"/>
      <c r="J30" s="9"/>
    </row>
    <row r="31" spans="1:10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0.75421736766169156</v>
      </c>
      <c r="I31" s="44">
        <v>0.1</v>
      </c>
      <c r="J31" s="9"/>
    </row>
    <row r="32" spans="1:10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0.75421736766169156</v>
      </c>
      <c r="I32" s="44">
        <v>0.1</v>
      </c>
      <c r="J32" s="9"/>
    </row>
    <row r="33" spans="1:10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0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9.0506084119402992</v>
      </c>
      <c r="I34" s="46">
        <f>I4</f>
        <v>0.40970149253731342</v>
      </c>
      <c r="J34" s="47">
        <f>SUM(H34:I34)</f>
        <v>9.4603099044776133</v>
      </c>
    </row>
    <row r="35" spans="1:10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633.84076360000006</v>
      </c>
      <c r="I35" s="5"/>
      <c r="J35" s="9"/>
    </row>
    <row r="36" spans="1:10" x14ac:dyDescent="0.25">
      <c r="A36" s="48" t="s">
        <v>38</v>
      </c>
      <c r="B36" s="49"/>
      <c r="C36" s="49"/>
      <c r="D36" s="49"/>
      <c r="E36" s="49"/>
      <c r="F36" s="49"/>
      <c r="G36" s="50"/>
      <c r="H36" s="151">
        <f>J34*I28</f>
        <v>126768.15272000001</v>
      </c>
      <c r="I36" s="52"/>
      <c r="J36" s="53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0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0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0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0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0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0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0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</row>
    <row r="49" spans="1:10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79" t="s">
        <v>56</v>
      </c>
      <c r="B51" s="1" t="s">
        <v>119</v>
      </c>
      <c r="C51" s="80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B53" s="1"/>
    </row>
    <row r="54" spans="1:10" x14ac:dyDescent="0.25">
      <c r="B54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5763888888888902" right="0.49583333333333302" top="0.75694444444444398" bottom="0.66458333333333297" header="0.49166666666666697" footer="0.39930555555555602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31" zoomScaleNormal="100" workbookViewId="0">
      <selection activeCell="H36" sqref="H36"/>
    </sheetView>
  </sheetViews>
  <sheetFormatPr defaultColWidth="11.5703125" defaultRowHeight="15" x14ac:dyDescent="0.25"/>
  <cols>
    <col min="2" max="2" width="9.85546875" style="43" customWidth="1"/>
    <col min="3" max="3" width="7.85546875" style="43" customWidth="1"/>
    <col min="4" max="4" width="10.42578125" customWidth="1"/>
    <col min="5" max="5" width="8.7109375" style="43" customWidth="1"/>
    <col min="6" max="6" width="11" style="43" customWidth="1"/>
    <col min="7" max="7" width="3.140625" style="43" customWidth="1"/>
    <col min="8" max="8" width="9.7109375" style="43" customWidth="1"/>
    <col min="9" max="9" width="7.42578125" style="43" customWidth="1"/>
    <col min="10" max="10" width="7.140625" style="43" customWidth="1"/>
  </cols>
  <sheetData>
    <row r="1" spans="1:10" x14ac:dyDescent="0.25">
      <c r="A1" s="187" t="s">
        <v>112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8" t="s">
        <v>120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0" x14ac:dyDescent="0.25">
      <c r="A4" s="3" t="s">
        <v>2</v>
      </c>
      <c r="B4" s="150">
        <v>54900</v>
      </c>
      <c r="C4" s="5"/>
      <c r="D4" s="6" t="s">
        <v>77</v>
      </c>
      <c r="E4"/>
      <c r="F4" s="189" t="s">
        <v>4</v>
      </c>
      <c r="G4" s="189"/>
      <c r="H4" s="189"/>
      <c r="I4" s="8">
        <f>B4/C10/D8/10</f>
        <v>0.74189189189189197</v>
      </c>
      <c r="J4" s="9"/>
    </row>
    <row r="5" spans="1:10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10" x14ac:dyDescent="0.25">
      <c r="A6" s="186" t="s">
        <v>6</v>
      </c>
      <c r="B6" s="186"/>
      <c r="C6" s="186"/>
      <c r="D6" s="15">
        <v>27.4</v>
      </c>
      <c r="E6" s="13"/>
      <c r="F6" s="186" t="s">
        <v>7</v>
      </c>
      <c r="G6" s="186"/>
      <c r="H6" s="186"/>
      <c r="I6" s="81">
        <v>3.2</v>
      </c>
      <c r="J6" s="17">
        <f>D6/I6</f>
        <v>8.5624999999999982</v>
      </c>
    </row>
    <row r="7" spans="1:10" x14ac:dyDescent="0.25">
      <c r="A7" s="186" t="s">
        <v>8</v>
      </c>
      <c r="B7" s="186"/>
      <c r="C7" s="186"/>
      <c r="D7" s="14">
        <v>9.6</v>
      </c>
      <c r="E7" s="5"/>
      <c r="F7" s="186" t="s">
        <v>9</v>
      </c>
      <c r="G7" s="186"/>
      <c r="H7" s="186"/>
      <c r="I7" s="81">
        <v>1.92</v>
      </c>
      <c r="J7" s="17">
        <f>D7/I7</f>
        <v>5</v>
      </c>
    </row>
    <row r="8" spans="1:10" x14ac:dyDescent="0.25">
      <c r="A8" s="186" t="s">
        <v>10</v>
      </c>
      <c r="B8" s="186"/>
      <c r="C8" s="186"/>
      <c r="D8" s="18">
        <f>SUM(D6:D7)</f>
        <v>37</v>
      </c>
      <c r="E8" s="5"/>
      <c r="F8" s="186" t="s">
        <v>11</v>
      </c>
      <c r="G8" s="186"/>
      <c r="H8" s="186"/>
      <c r="I8" s="81">
        <f>D8/J8</f>
        <v>2.7281105990783412</v>
      </c>
      <c r="J8" s="17">
        <f>J6+J7</f>
        <v>13.562499999999998</v>
      </c>
    </row>
    <row r="9" spans="1:10" x14ac:dyDescent="0.25">
      <c r="A9" s="10"/>
      <c r="B9" s="5"/>
      <c r="C9"/>
      <c r="E9" s="5"/>
      <c r="F9" s="1"/>
      <c r="G9" s="1"/>
      <c r="H9" s="1"/>
      <c r="I9" s="89"/>
      <c r="J9" s="9"/>
    </row>
    <row r="10" spans="1:10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0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0" x14ac:dyDescent="0.25">
      <c r="A12" s="10"/>
      <c r="B12" s="5"/>
      <c r="C12" s="19" t="s">
        <v>15</v>
      </c>
      <c r="D12" s="23">
        <f>I8</f>
        <v>2.7281105990783412</v>
      </c>
      <c r="E12" s="24" t="s">
        <v>16</v>
      </c>
      <c r="F12" s="5"/>
      <c r="G12" s="5"/>
      <c r="H12" s="5"/>
      <c r="I12" s="5"/>
      <c r="J12" s="9"/>
    </row>
    <row r="13" spans="1:10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0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0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0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0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16519.125</v>
      </c>
      <c r="I17" s="5"/>
      <c r="J17" s="9"/>
    </row>
    <row r="18" spans="1:10" x14ac:dyDescent="0.25">
      <c r="A18" s="10" t="s">
        <v>70</v>
      </c>
      <c r="B18" s="5"/>
      <c r="C18" s="31">
        <v>0.1</v>
      </c>
      <c r="D18" s="5" t="s">
        <v>22</v>
      </c>
      <c r="E18" s="5"/>
      <c r="F18" s="5"/>
      <c r="G18" s="5" t="s">
        <v>14</v>
      </c>
      <c r="H18" s="30">
        <f>H17*C18</f>
        <v>1651.9125000000001</v>
      </c>
      <c r="I18" s="5"/>
      <c r="J18" s="32">
        <f>H18/H17</f>
        <v>0.1</v>
      </c>
    </row>
    <row r="19" spans="1:10" x14ac:dyDescent="0.25">
      <c r="A19" s="10" t="s">
        <v>23</v>
      </c>
      <c r="B19" s="5"/>
      <c r="C19" s="31">
        <v>0.15</v>
      </c>
      <c r="D19" s="5" t="s">
        <v>22</v>
      </c>
      <c r="E19" s="5"/>
      <c r="F19" s="5"/>
      <c r="G19" s="5" t="s">
        <v>14</v>
      </c>
      <c r="H19" s="30">
        <f>H17*C19</f>
        <v>2477.8687500000001</v>
      </c>
      <c r="I19" s="5"/>
      <c r="J19" s="32">
        <f>H19/H17</f>
        <v>0.15</v>
      </c>
    </row>
    <row r="20" spans="1:10" x14ac:dyDescent="0.25">
      <c r="A20" s="10" t="s">
        <v>24</v>
      </c>
      <c r="B20" s="5"/>
      <c r="C20" s="31">
        <v>0.15</v>
      </c>
      <c r="D20" s="5" t="s">
        <v>22</v>
      </c>
      <c r="E20" s="5"/>
      <c r="F20" s="5"/>
      <c r="G20" s="5" t="s">
        <v>14</v>
      </c>
      <c r="H20" s="30">
        <f>H17*C20</f>
        <v>2477.8687500000001</v>
      </c>
      <c r="I20" s="5"/>
      <c r="J20" s="32">
        <f>H20/H17</f>
        <v>0.15</v>
      </c>
    </row>
    <row r="21" spans="1:10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23126.775000000001</v>
      </c>
      <c r="I21" s="5"/>
      <c r="J21" s="9"/>
    </row>
    <row r="22" spans="1:10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0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0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0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0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0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74776.627266666663</v>
      </c>
      <c r="I27" s="5"/>
      <c r="J27" s="9"/>
    </row>
    <row r="28" spans="1:10" x14ac:dyDescent="0.25">
      <c r="A28" s="10" t="s">
        <v>118</v>
      </c>
      <c r="B28" s="5"/>
      <c r="C28" s="5"/>
      <c r="D28" s="5"/>
      <c r="E28" s="5"/>
      <c r="F28" s="5"/>
      <c r="G28" s="5"/>
      <c r="H28" s="5"/>
      <c r="I28" s="39">
        <f>D8*C10</f>
        <v>7400</v>
      </c>
      <c r="J28" s="40" t="s">
        <v>32</v>
      </c>
    </row>
    <row r="29" spans="1:10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0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10.10494963063063</v>
      </c>
      <c r="I30" s="5"/>
      <c r="J30" s="9"/>
    </row>
    <row r="31" spans="1:10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1.0104949630630631</v>
      </c>
      <c r="I31" s="44">
        <v>0.1</v>
      </c>
      <c r="J31" s="9"/>
    </row>
    <row r="32" spans="1:10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1.0104949630630631</v>
      </c>
      <c r="I32" s="44">
        <v>0.1</v>
      </c>
      <c r="J32" s="9"/>
    </row>
    <row r="33" spans="1:10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0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12.125939556756757</v>
      </c>
      <c r="I34" s="46">
        <f>I4</f>
        <v>0.74189189189189197</v>
      </c>
      <c r="J34" s="47">
        <f>SUM(H34:I34)</f>
        <v>12.86783144864865</v>
      </c>
    </row>
    <row r="35" spans="1:10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476.10976360000001</v>
      </c>
      <c r="I35" s="5"/>
      <c r="J35" s="9"/>
    </row>
    <row r="36" spans="1:10" x14ac:dyDescent="0.25">
      <c r="A36" s="48" t="s">
        <v>38</v>
      </c>
      <c r="B36" s="49"/>
      <c r="C36" s="49"/>
      <c r="D36" s="49"/>
      <c r="E36" s="49"/>
      <c r="F36" s="49"/>
      <c r="G36" s="50"/>
      <c r="H36" s="129">
        <f>J34*I28</f>
        <v>95221.952720000001</v>
      </c>
      <c r="I36" s="52"/>
      <c r="J36" s="53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0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0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0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0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0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0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0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</row>
    <row r="49" spans="1:10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79" t="s">
        <v>56</v>
      </c>
      <c r="B51" s="1" t="s">
        <v>121</v>
      </c>
      <c r="C51" s="80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B53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7291666666666696" right="0.46527777777777801" top="0.74166666666666703" bottom="0.55625000000000002" header="0.47638888888888897" footer="0.29097222222222202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31" zoomScaleNormal="100" workbookViewId="0">
      <selection activeCell="D48" sqref="D48"/>
    </sheetView>
  </sheetViews>
  <sheetFormatPr defaultColWidth="11.5703125" defaultRowHeight="15" x14ac:dyDescent="0.25"/>
  <cols>
    <col min="1" max="1" width="11" customWidth="1"/>
    <col min="2" max="2" width="9.5703125" style="43" customWidth="1"/>
    <col min="3" max="3" width="7.85546875" style="43" customWidth="1"/>
    <col min="4" max="4" width="9.42578125" customWidth="1"/>
    <col min="5" max="5" width="8.7109375" style="43" customWidth="1"/>
    <col min="6" max="6" width="10.5703125" style="43" customWidth="1"/>
    <col min="7" max="7" width="3.5703125" style="43" customWidth="1"/>
    <col min="8" max="8" width="10.5703125" style="43" customWidth="1"/>
    <col min="9" max="9" width="7.85546875" style="43" customWidth="1"/>
    <col min="10" max="10" width="7.5703125" style="43" customWidth="1"/>
  </cols>
  <sheetData>
    <row r="1" spans="1:10" x14ac:dyDescent="0.25">
      <c r="A1" s="187" t="s">
        <v>112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8" t="s">
        <v>122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0" x14ac:dyDescent="0.25">
      <c r="A4" s="3" t="s">
        <v>2</v>
      </c>
      <c r="B4" s="150">
        <v>54900</v>
      </c>
      <c r="C4" s="5"/>
      <c r="D4" s="6" t="s">
        <v>77</v>
      </c>
      <c r="E4"/>
      <c r="F4" s="189" t="s">
        <v>4</v>
      </c>
      <c r="G4" s="189"/>
      <c r="H4" s="189"/>
      <c r="I4" s="8">
        <f>B4/C10/D8/10</f>
        <v>0.59673913043478266</v>
      </c>
      <c r="J4" s="9"/>
    </row>
    <row r="5" spans="1:10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10" x14ac:dyDescent="0.25">
      <c r="A6" s="186" t="s">
        <v>6</v>
      </c>
      <c r="B6" s="186"/>
      <c r="C6" s="186"/>
      <c r="D6" s="15">
        <v>36.4</v>
      </c>
      <c r="E6" s="13"/>
      <c r="F6" s="186" t="s">
        <v>7</v>
      </c>
      <c r="G6" s="186"/>
      <c r="H6" s="186"/>
      <c r="I6" s="81">
        <v>3.2</v>
      </c>
      <c r="J6" s="17">
        <f>D6/I6</f>
        <v>11.374999999999998</v>
      </c>
    </row>
    <row r="7" spans="1:10" x14ac:dyDescent="0.25">
      <c r="A7" s="186" t="s">
        <v>8</v>
      </c>
      <c r="B7" s="186"/>
      <c r="C7" s="186"/>
      <c r="D7" s="14">
        <v>9.6</v>
      </c>
      <c r="E7" s="5"/>
      <c r="F7" s="186" t="s">
        <v>9</v>
      </c>
      <c r="G7" s="186"/>
      <c r="H7" s="186"/>
      <c r="I7" s="81">
        <v>1.92</v>
      </c>
      <c r="J7" s="17">
        <f>D7/I7</f>
        <v>5</v>
      </c>
    </row>
    <row r="8" spans="1:10" x14ac:dyDescent="0.25">
      <c r="A8" s="186" t="s">
        <v>10</v>
      </c>
      <c r="B8" s="186"/>
      <c r="C8" s="186"/>
      <c r="D8" s="18">
        <f>SUM(D6:D7)</f>
        <v>46</v>
      </c>
      <c r="E8" s="5"/>
      <c r="F8" s="186" t="s">
        <v>11</v>
      </c>
      <c r="G8" s="186"/>
      <c r="H8" s="186"/>
      <c r="I8" s="81">
        <f>D8/J8</f>
        <v>2.8091603053435112</v>
      </c>
      <c r="J8" s="17">
        <f>J6+J7</f>
        <v>16.375</v>
      </c>
    </row>
    <row r="9" spans="1:10" x14ac:dyDescent="0.25">
      <c r="A9" s="10"/>
      <c r="B9" s="5"/>
      <c r="C9"/>
      <c r="E9" s="5"/>
      <c r="F9" s="1"/>
      <c r="G9" s="1"/>
      <c r="H9" s="1"/>
      <c r="I9" s="89"/>
      <c r="J9" s="9"/>
    </row>
    <row r="10" spans="1:10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0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0" x14ac:dyDescent="0.25">
      <c r="A12" s="10"/>
      <c r="B12" s="5"/>
      <c r="C12" s="19" t="s">
        <v>15</v>
      </c>
      <c r="D12" s="23">
        <f>I8</f>
        <v>2.8091603053435112</v>
      </c>
      <c r="E12" s="24" t="s">
        <v>16</v>
      </c>
      <c r="F12" s="5"/>
      <c r="G12" s="5"/>
      <c r="H12" s="5"/>
      <c r="I12" s="5"/>
      <c r="J12" s="9"/>
    </row>
    <row r="13" spans="1:10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0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0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0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0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19944.750000000004</v>
      </c>
      <c r="I17" s="5"/>
      <c r="J17" s="9"/>
    </row>
    <row r="18" spans="1:10" x14ac:dyDescent="0.25">
      <c r="A18" s="10" t="s">
        <v>70</v>
      </c>
      <c r="B18" s="5"/>
      <c r="C18" s="31">
        <v>0.1</v>
      </c>
      <c r="D18" s="5" t="s">
        <v>22</v>
      </c>
      <c r="E18" s="5"/>
      <c r="F18" s="5"/>
      <c r="G18" s="5" t="s">
        <v>14</v>
      </c>
      <c r="H18" s="30">
        <f>H17*C18</f>
        <v>1994.4750000000004</v>
      </c>
      <c r="I18" s="5"/>
      <c r="J18" s="32">
        <f>H18/H17</f>
        <v>0.1</v>
      </c>
    </row>
    <row r="19" spans="1:10" x14ac:dyDescent="0.25">
      <c r="A19" s="10" t="s">
        <v>23</v>
      </c>
      <c r="B19" s="5"/>
      <c r="C19" s="31">
        <v>0.15</v>
      </c>
      <c r="D19" s="5" t="s">
        <v>22</v>
      </c>
      <c r="E19" s="5"/>
      <c r="F19" s="5"/>
      <c r="G19" s="5" t="s">
        <v>14</v>
      </c>
      <c r="H19" s="30">
        <f>H17*C19</f>
        <v>2991.7125000000005</v>
      </c>
      <c r="I19" s="5"/>
      <c r="J19" s="32">
        <f>H19/H17</f>
        <v>0.15</v>
      </c>
    </row>
    <row r="20" spans="1:10" x14ac:dyDescent="0.25">
      <c r="A20" s="10" t="s">
        <v>24</v>
      </c>
      <c r="B20" s="5"/>
      <c r="C20" s="31">
        <v>0.15</v>
      </c>
      <c r="D20" s="5" t="s">
        <v>22</v>
      </c>
      <c r="E20" s="5"/>
      <c r="F20" s="5"/>
      <c r="G20" s="5" t="s">
        <v>14</v>
      </c>
      <c r="H20" s="30">
        <f>H17*C20</f>
        <v>2991.7125000000005</v>
      </c>
      <c r="I20" s="5"/>
      <c r="J20" s="32">
        <f>H20/H17</f>
        <v>0.15</v>
      </c>
    </row>
    <row r="21" spans="1:10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27922.650000000009</v>
      </c>
      <c r="I21" s="5"/>
      <c r="J21" s="9"/>
    </row>
    <row r="22" spans="1:10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0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0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0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0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0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79572.502266666677</v>
      </c>
      <c r="I27" s="5"/>
      <c r="J27" s="9"/>
    </row>
    <row r="28" spans="1:10" x14ac:dyDescent="0.25">
      <c r="A28" s="10" t="s">
        <v>118</v>
      </c>
      <c r="B28" s="5"/>
      <c r="C28" s="5"/>
      <c r="D28" s="5"/>
      <c r="E28" s="5"/>
      <c r="F28" s="5"/>
      <c r="G28" s="5"/>
      <c r="H28" s="5"/>
      <c r="I28" s="39">
        <f>D8*C10</f>
        <v>9200</v>
      </c>
      <c r="J28" s="40" t="s">
        <v>32</v>
      </c>
    </row>
    <row r="29" spans="1:10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0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8.6491850289855083</v>
      </c>
      <c r="I30" s="5"/>
      <c r="J30" s="9"/>
    </row>
    <row r="31" spans="1:10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0.86491850289855088</v>
      </c>
      <c r="I31" s="44">
        <v>0.1</v>
      </c>
      <c r="J31" s="9"/>
    </row>
    <row r="32" spans="1:10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0.86491850289855088</v>
      </c>
      <c r="I32" s="44">
        <v>0.1</v>
      </c>
      <c r="J32" s="9"/>
    </row>
    <row r="33" spans="1:10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0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10.37902203478261</v>
      </c>
      <c r="I34" s="46">
        <f>I4</f>
        <v>0.59673913043478266</v>
      </c>
      <c r="J34" s="47">
        <f>SUM(H34:I34)</f>
        <v>10.975761165217392</v>
      </c>
    </row>
    <row r="35" spans="1:10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504.88501360000004</v>
      </c>
      <c r="I35" s="5"/>
      <c r="J35" s="9"/>
    </row>
    <row r="36" spans="1:10" x14ac:dyDescent="0.25">
      <c r="A36" s="48" t="s">
        <v>38</v>
      </c>
      <c r="B36" s="49"/>
      <c r="C36" s="49"/>
      <c r="D36" s="49"/>
      <c r="E36" s="49"/>
      <c r="F36" s="49"/>
      <c r="G36" s="50"/>
      <c r="H36" s="129">
        <f>J34*I28</f>
        <v>100977.00272</v>
      </c>
      <c r="I36" s="52"/>
      <c r="J36" s="53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0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0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0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0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0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0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0" x14ac:dyDescent="0.25">
      <c r="A48" s="76"/>
      <c r="B48" s="72" t="s">
        <v>51</v>
      </c>
      <c r="C48" s="77"/>
      <c r="D48" s="170">
        <f>D47*12</f>
        <v>43334.852266666661</v>
      </c>
      <c r="E48" s="1"/>
      <c r="F48" s="1"/>
      <c r="G48" s="1"/>
      <c r="H48" s="1"/>
      <c r="I48" s="1"/>
      <c r="J48" s="1"/>
    </row>
    <row r="49" spans="1:10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79" t="s">
        <v>56</v>
      </c>
      <c r="B51" s="1" t="s">
        <v>121</v>
      </c>
      <c r="C51" s="80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78749999999999998" right="0.78749999999999998" top="0.80277777777777803" bottom="0.83402777777777803" header="0.53749999999999998" footer="0.56874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53"/>
  <sheetViews>
    <sheetView topLeftCell="A37" zoomScaleNormal="100" workbookViewId="0">
      <selection activeCell="G48" sqref="G48"/>
    </sheetView>
  </sheetViews>
  <sheetFormatPr defaultColWidth="11.5703125" defaultRowHeight="15" x14ac:dyDescent="0.25"/>
  <cols>
    <col min="1" max="1" width="10.85546875" style="1" customWidth="1"/>
    <col min="2" max="2" width="11.28515625" style="1" customWidth="1"/>
    <col min="3" max="3" width="9" style="1" customWidth="1"/>
    <col min="4" max="4" width="11.5703125" style="1"/>
    <col min="5" max="5" width="8.7109375" style="1" customWidth="1"/>
    <col min="6" max="6" width="11.5703125" style="1"/>
    <col min="7" max="7" width="4.7109375" style="1" customWidth="1"/>
    <col min="8" max="8" width="10" style="1" customWidth="1"/>
    <col min="9" max="9" width="6.85546875" style="1" bestFit="1" customWidth="1"/>
    <col min="10" max="10" width="7.28515625" style="1" customWidth="1"/>
    <col min="11" max="16373" width="11.5703125" style="1"/>
  </cols>
  <sheetData>
    <row r="1" spans="1:10" x14ac:dyDescent="0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8" t="s">
        <v>59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0" x14ac:dyDescent="0.25">
      <c r="A4" s="128" t="s">
        <v>2</v>
      </c>
      <c r="B4" s="123">
        <v>34795</v>
      </c>
      <c r="C4" s="5"/>
      <c r="D4" s="6" t="s">
        <v>3</v>
      </c>
      <c r="E4"/>
      <c r="F4" s="189" t="s">
        <v>4</v>
      </c>
      <c r="G4" s="189"/>
      <c r="H4" s="189"/>
      <c r="I4" s="124">
        <f>B4/C10/D8/10</f>
        <v>0.29995689655172414</v>
      </c>
      <c r="J4" s="9"/>
    </row>
    <row r="5" spans="1:10" x14ac:dyDescent="0.25">
      <c r="A5" s="10"/>
      <c r="B5" s="11"/>
      <c r="C5" s="5"/>
      <c r="D5" s="12"/>
      <c r="E5" s="13"/>
      <c r="F5" s="190" t="s">
        <v>5</v>
      </c>
      <c r="G5" s="190"/>
      <c r="H5" s="190"/>
      <c r="I5" s="190"/>
      <c r="J5" s="190"/>
    </row>
    <row r="6" spans="1:10" x14ac:dyDescent="0.25">
      <c r="A6" s="186" t="s">
        <v>6</v>
      </c>
      <c r="B6" s="186"/>
      <c r="C6" s="186"/>
      <c r="D6" s="15">
        <v>0</v>
      </c>
      <c r="E6" s="13"/>
      <c r="F6" s="186" t="s">
        <v>7</v>
      </c>
      <c r="G6" s="186"/>
      <c r="H6" s="186"/>
      <c r="I6" s="81">
        <v>6</v>
      </c>
      <c r="J6" s="17">
        <f>D6/I6</f>
        <v>0</v>
      </c>
    </row>
    <row r="7" spans="1:10" x14ac:dyDescent="0.25">
      <c r="A7" s="186" t="s">
        <v>8</v>
      </c>
      <c r="B7" s="186"/>
      <c r="C7" s="186"/>
      <c r="D7" s="14">
        <v>58</v>
      </c>
      <c r="E7" s="5"/>
      <c r="F7" s="186" t="s">
        <v>9</v>
      </c>
      <c r="G7" s="186"/>
      <c r="H7" s="186"/>
      <c r="I7" s="81">
        <v>4.8</v>
      </c>
      <c r="J7" s="17">
        <f>D7/I7</f>
        <v>12.083333333333334</v>
      </c>
    </row>
    <row r="8" spans="1:10" x14ac:dyDescent="0.25">
      <c r="A8" s="186" t="s">
        <v>10</v>
      </c>
      <c r="B8" s="186"/>
      <c r="C8" s="186"/>
      <c r="D8" s="18">
        <f>SUM(D6:D7)</f>
        <v>58</v>
      </c>
      <c r="E8" s="5"/>
      <c r="F8" s="186" t="s">
        <v>11</v>
      </c>
      <c r="G8" s="186"/>
      <c r="H8" s="186"/>
      <c r="I8" s="16">
        <f>D8/J8</f>
        <v>4.8</v>
      </c>
      <c r="J8" s="17">
        <f>J6+J7</f>
        <v>12.083333333333334</v>
      </c>
    </row>
    <row r="9" spans="1:10" ht="8.25" customHeight="1" x14ac:dyDescent="0.25">
      <c r="A9" s="10"/>
      <c r="B9" s="5"/>
      <c r="C9"/>
      <c r="D9"/>
      <c r="E9" s="5"/>
      <c r="J9" s="9"/>
    </row>
    <row r="10" spans="1:10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0" x14ac:dyDescent="0.25">
      <c r="A11" s="10"/>
      <c r="B11" s="5"/>
      <c r="C11" s="19" t="s">
        <v>13</v>
      </c>
      <c r="D11" s="21" t="s">
        <v>14</v>
      </c>
      <c r="E11" s="22">
        <v>6.19</v>
      </c>
      <c r="F11" s="5"/>
      <c r="G11" s="5"/>
      <c r="H11" s="5"/>
      <c r="I11" s="5"/>
      <c r="J11" s="9"/>
    </row>
    <row r="12" spans="1:10" x14ac:dyDescent="0.25">
      <c r="A12" s="10"/>
      <c r="B12" s="5"/>
      <c r="C12" s="19" t="s">
        <v>15</v>
      </c>
      <c r="D12" s="23">
        <f>I8</f>
        <v>4.8</v>
      </c>
      <c r="E12" s="24" t="s">
        <v>16</v>
      </c>
      <c r="F12" s="5"/>
      <c r="G12" s="5"/>
      <c r="H12" s="5"/>
      <c r="I12" s="5"/>
      <c r="J12" s="9"/>
    </row>
    <row r="13" spans="1:10" ht="6.7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0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0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0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6373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136">
        <f>(I28/D12)*E11</f>
        <v>14959.16666666667</v>
      </c>
      <c r="I17" s="5"/>
      <c r="J17" s="9"/>
    </row>
    <row r="18" spans="1:16373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4487.7500000000009</v>
      </c>
      <c r="I18" s="5"/>
      <c r="J18" s="32">
        <f>H18/H17</f>
        <v>0.3</v>
      </c>
    </row>
    <row r="19" spans="1:16373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5983.6666666666679</v>
      </c>
      <c r="I19" s="5"/>
      <c r="J19" s="32">
        <f>H19/H17</f>
        <v>0.4</v>
      </c>
    </row>
    <row r="20" spans="1:16373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5983.6666666666679</v>
      </c>
      <c r="I20" s="5"/>
      <c r="J20" s="32">
        <f>H20/H17</f>
        <v>0.4</v>
      </c>
    </row>
    <row r="21" spans="1:16373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131">
        <f>SUM(H17:H20)</f>
        <v>31414.250000000007</v>
      </c>
      <c r="I21" s="5"/>
      <c r="J21" s="9"/>
    </row>
    <row r="22" spans="1:16373" x14ac:dyDescent="0.25">
      <c r="A22" s="34"/>
      <c r="B22" s="35"/>
      <c r="C22" s="35"/>
      <c r="D22" s="35" t="s">
        <v>26</v>
      </c>
      <c r="E22" s="35"/>
      <c r="F22" s="35"/>
      <c r="G22" s="35"/>
      <c r="H22" s="132"/>
      <c r="I22" s="35"/>
      <c r="J22" s="36"/>
    </row>
    <row r="23" spans="1:16373" x14ac:dyDescent="0.25">
      <c r="A23" s="10" t="s">
        <v>27</v>
      </c>
      <c r="B23" s="5"/>
      <c r="C23" s="5"/>
      <c r="D23" s="5"/>
      <c r="E23" s="5"/>
      <c r="F23" s="5"/>
      <c r="G23" s="5"/>
      <c r="H23" s="133">
        <f>D48</f>
        <v>43334.852266666661</v>
      </c>
      <c r="I23" s="5"/>
      <c r="J23" s="9"/>
    </row>
    <row r="24" spans="1:16373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6373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130">
        <f>SUM(H23:H24)</f>
        <v>51649.852266666661</v>
      </c>
      <c r="I25" s="5"/>
      <c r="J25" s="9"/>
    </row>
    <row r="26" spans="1:16373" s="121" customFormat="1" ht="8.25" x14ac:dyDescent="0.15">
      <c r="A26" s="119"/>
      <c r="B26" s="120"/>
      <c r="C26" s="120"/>
      <c r="D26" s="120"/>
      <c r="E26" s="120"/>
      <c r="F26" s="134"/>
      <c r="G26" s="120"/>
      <c r="H26" s="135"/>
      <c r="I26" s="120"/>
      <c r="J26" s="122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  <c r="IU26" s="84"/>
      <c r="IV26" s="84"/>
      <c r="IW26" s="84"/>
      <c r="IX26" s="84"/>
      <c r="IY26" s="84"/>
      <c r="IZ26" s="84"/>
      <c r="JA26" s="84"/>
      <c r="JB26" s="84"/>
      <c r="JC26" s="84"/>
      <c r="JD26" s="84"/>
      <c r="JE26" s="84"/>
      <c r="JF26" s="84"/>
      <c r="JG26" s="84"/>
      <c r="JH26" s="84"/>
      <c r="JI26" s="84"/>
      <c r="JJ26" s="84"/>
      <c r="JK26" s="84"/>
      <c r="JL26" s="84"/>
      <c r="JM26" s="84"/>
      <c r="JN26" s="84"/>
      <c r="JO26" s="84"/>
      <c r="JP26" s="84"/>
      <c r="JQ26" s="84"/>
      <c r="JR26" s="84"/>
      <c r="JS26" s="84"/>
      <c r="JT26" s="84"/>
      <c r="JU26" s="84"/>
      <c r="JV26" s="84"/>
      <c r="JW26" s="84"/>
      <c r="JX26" s="84"/>
      <c r="JY26" s="84"/>
      <c r="JZ26" s="84"/>
      <c r="KA26" s="84"/>
      <c r="KB26" s="84"/>
      <c r="KC26" s="84"/>
      <c r="KD26" s="84"/>
      <c r="KE26" s="84"/>
      <c r="KF26" s="84"/>
      <c r="KG26" s="84"/>
      <c r="KH26" s="84"/>
      <c r="KI26" s="84"/>
      <c r="KJ26" s="84"/>
      <c r="KK26" s="84"/>
      <c r="KL26" s="84"/>
      <c r="KM26" s="84"/>
      <c r="KN26" s="84"/>
      <c r="KO26" s="84"/>
      <c r="KP26" s="84"/>
      <c r="KQ26" s="84"/>
      <c r="KR26" s="84"/>
      <c r="KS26" s="84"/>
      <c r="KT26" s="84"/>
      <c r="KU26" s="84"/>
      <c r="KV26" s="84"/>
      <c r="KW26" s="84"/>
      <c r="KX26" s="84"/>
      <c r="KY26" s="84"/>
      <c r="KZ26" s="84"/>
      <c r="LA26" s="84"/>
      <c r="LB26" s="84"/>
      <c r="LC26" s="84"/>
      <c r="LD26" s="84"/>
      <c r="LE26" s="84"/>
      <c r="LF26" s="84"/>
      <c r="LG26" s="84"/>
      <c r="LH26" s="84"/>
      <c r="LI26" s="84"/>
      <c r="LJ26" s="84"/>
      <c r="LK26" s="84"/>
      <c r="LL26" s="84"/>
      <c r="LM26" s="84"/>
      <c r="LN26" s="84"/>
      <c r="LO26" s="84"/>
      <c r="LP26" s="84"/>
      <c r="LQ26" s="84"/>
      <c r="LR26" s="84"/>
      <c r="LS26" s="84"/>
      <c r="LT26" s="84"/>
      <c r="LU26" s="84"/>
      <c r="LV26" s="84"/>
      <c r="LW26" s="84"/>
      <c r="LX26" s="84"/>
      <c r="LY26" s="84"/>
      <c r="LZ26" s="84"/>
      <c r="MA26" s="84"/>
      <c r="MB26" s="84"/>
      <c r="MC26" s="84"/>
      <c r="MD26" s="84"/>
      <c r="ME26" s="84"/>
      <c r="MF26" s="84"/>
      <c r="MG26" s="84"/>
      <c r="MH26" s="84"/>
      <c r="MI26" s="84"/>
      <c r="MJ26" s="84"/>
      <c r="MK26" s="84"/>
      <c r="ML26" s="84"/>
      <c r="MM26" s="84"/>
      <c r="MN26" s="84"/>
      <c r="MO26" s="84"/>
      <c r="MP26" s="84"/>
      <c r="MQ26" s="84"/>
      <c r="MR26" s="84"/>
      <c r="MS26" s="84"/>
      <c r="MT26" s="84"/>
      <c r="MU26" s="84"/>
      <c r="MV26" s="84"/>
      <c r="MW26" s="84"/>
      <c r="MX26" s="84"/>
      <c r="MY26" s="84"/>
      <c r="MZ26" s="84"/>
      <c r="NA26" s="84"/>
      <c r="NB26" s="84"/>
      <c r="NC26" s="84"/>
      <c r="ND26" s="84"/>
      <c r="NE26" s="84"/>
      <c r="NF26" s="84"/>
      <c r="NG26" s="84"/>
      <c r="NH26" s="84"/>
      <c r="NI26" s="84"/>
      <c r="NJ26" s="84"/>
      <c r="NK26" s="84"/>
      <c r="NL26" s="84"/>
      <c r="NM26" s="84"/>
      <c r="NN26" s="84"/>
      <c r="NO26" s="84"/>
      <c r="NP26" s="84"/>
      <c r="NQ26" s="84"/>
      <c r="NR26" s="84"/>
      <c r="NS26" s="84"/>
      <c r="NT26" s="84"/>
      <c r="NU26" s="84"/>
      <c r="NV26" s="84"/>
      <c r="NW26" s="84"/>
      <c r="NX26" s="84"/>
      <c r="NY26" s="84"/>
      <c r="NZ26" s="84"/>
      <c r="OA26" s="84"/>
      <c r="OB26" s="84"/>
      <c r="OC26" s="84"/>
      <c r="OD26" s="84"/>
      <c r="OE26" s="84"/>
      <c r="OF26" s="84"/>
      <c r="OG26" s="84"/>
      <c r="OH26" s="84"/>
      <c r="OI26" s="84"/>
      <c r="OJ26" s="84"/>
      <c r="OK26" s="84"/>
      <c r="OL26" s="84"/>
      <c r="OM26" s="84"/>
      <c r="ON26" s="84"/>
      <c r="OO26" s="84"/>
      <c r="OP26" s="84"/>
      <c r="OQ26" s="84"/>
      <c r="OR26" s="84"/>
      <c r="OS26" s="84"/>
      <c r="OT26" s="84"/>
      <c r="OU26" s="84"/>
      <c r="OV26" s="84"/>
      <c r="OW26" s="84"/>
      <c r="OX26" s="84"/>
      <c r="OY26" s="84"/>
      <c r="OZ26" s="84"/>
      <c r="PA26" s="84"/>
      <c r="PB26" s="84"/>
      <c r="PC26" s="84"/>
      <c r="PD26" s="84"/>
      <c r="PE26" s="84"/>
      <c r="PF26" s="84"/>
      <c r="PG26" s="84"/>
      <c r="PH26" s="84"/>
      <c r="PI26" s="84"/>
      <c r="PJ26" s="84"/>
      <c r="PK26" s="84"/>
      <c r="PL26" s="84"/>
      <c r="PM26" s="84"/>
      <c r="PN26" s="84"/>
      <c r="PO26" s="84"/>
      <c r="PP26" s="84"/>
      <c r="PQ26" s="84"/>
      <c r="PR26" s="84"/>
      <c r="PS26" s="84"/>
      <c r="PT26" s="84"/>
      <c r="PU26" s="84"/>
      <c r="PV26" s="84"/>
      <c r="PW26" s="84"/>
      <c r="PX26" s="84"/>
      <c r="PY26" s="84"/>
      <c r="PZ26" s="84"/>
      <c r="QA26" s="84"/>
      <c r="QB26" s="84"/>
      <c r="QC26" s="84"/>
      <c r="QD26" s="84"/>
      <c r="QE26" s="84"/>
      <c r="QF26" s="84"/>
      <c r="QG26" s="84"/>
      <c r="QH26" s="84"/>
      <c r="QI26" s="84"/>
      <c r="QJ26" s="84"/>
      <c r="QK26" s="84"/>
      <c r="QL26" s="84"/>
      <c r="QM26" s="84"/>
      <c r="QN26" s="84"/>
      <c r="QO26" s="84"/>
      <c r="QP26" s="84"/>
      <c r="QQ26" s="84"/>
      <c r="QR26" s="84"/>
      <c r="QS26" s="84"/>
      <c r="QT26" s="84"/>
      <c r="QU26" s="84"/>
      <c r="QV26" s="84"/>
      <c r="QW26" s="84"/>
      <c r="QX26" s="84"/>
      <c r="QY26" s="84"/>
      <c r="QZ26" s="84"/>
      <c r="RA26" s="84"/>
      <c r="RB26" s="84"/>
      <c r="RC26" s="84"/>
      <c r="RD26" s="84"/>
      <c r="RE26" s="84"/>
      <c r="RF26" s="84"/>
      <c r="RG26" s="84"/>
      <c r="RH26" s="84"/>
      <c r="RI26" s="84"/>
      <c r="RJ26" s="84"/>
      <c r="RK26" s="84"/>
      <c r="RL26" s="84"/>
      <c r="RM26" s="84"/>
      <c r="RN26" s="84"/>
      <c r="RO26" s="84"/>
      <c r="RP26" s="84"/>
      <c r="RQ26" s="84"/>
      <c r="RR26" s="84"/>
      <c r="RS26" s="84"/>
      <c r="RT26" s="84"/>
      <c r="RU26" s="84"/>
      <c r="RV26" s="84"/>
      <c r="RW26" s="84"/>
      <c r="RX26" s="84"/>
      <c r="RY26" s="84"/>
      <c r="RZ26" s="84"/>
      <c r="SA26" s="84"/>
      <c r="SB26" s="84"/>
      <c r="SC26" s="84"/>
      <c r="SD26" s="84"/>
      <c r="SE26" s="84"/>
      <c r="SF26" s="84"/>
      <c r="SG26" s="84"/>
      <c r="SH26" s="84"/>
      <c r="SI26" s="84"/>
      <c r="SJ26" s="84"/>
      <c r="SK26" s="84"/>
      <c r="SL26" s="84"/>
      <c r="SM26" s="84"/>
      <c r="SN26" s="84"/>
      <c r="SO26" s="84"/>
      <c r="SP26" s="84"/>
      <c r="SQ26" s="84"/>
      <c r="SR26" s="84"/>
      <c r="SS26" s="84"/>
      <c r="ST26" s="84"/>
      <c r="SU26" s="84"/>
      <c r="SV26" s="84"/>
      <c r="SW26" s="84"/>
      <c r="SX26" s="84"/>
      <c r="SY26" s="84"/>
      <c r="SZ26" s="84"/>
      <c r="TA26" s="84"/>
      <c r="TB26" s="84"/>
      <c r="TC26" s="84"/>
      <c r="TD26" s="84"/>
      <c r="TE26" s="84"/>
      <c r="TF26" s="84"/>
      <c r="TG26" s="84"/>
      <c r="TH26" s="84"/>
      <c r="TI26" s="84"/>
      <c r="TJ26" s="84"/>
      <c r="TK26" s="84"/>
      <c r="TL26" s="84"/>
      <c r="TM26" s="84"/>
      <c r="TN26" s="84"/>
      <c r="TO26" s="84"/>
      <c r="TP26" s="84"/>
      <c r="TQ26" s="84"/>
      <c r="TR26" s="84"/>
      <c r="TS26" s="84"/>
      <c r="TT26" s="84"/>
      <c r="TU26" s="84"/>
      <c r="TV26" s="84"/>
      <c r="TW26" s="84"/>
      <c r="TX26" s="84"/>
      <c r="TY26" s="84"/>
      <c r="TZ26" s="84"/>
      <c r="UA26" s="84"/>
      <c r="UB26" s="84"/>
      <c r="UC26" s="84"/>
      <c r="UD26" s="84"/>
      <c r="UE26" s="84"/>
      <c r="UF26" s="84"/>
      <c r="UG26" s="84"/>
      <c r="UH26" s="84"/>
      <c r="UI26" s="84"/>
      <c r="UJ26" s="84"/>
      <c r="UK26" s="84"/>
      <c r="UL26" s="84"/>
      <c r="UM26" s="84"/>
      <c r="UN26" s="84"/>
      <c r="UO26" s="84"/>
      <c r="UP26" s="84"/>
      <c r="UQ26" s="84"/>
      <c r="UR26" s="84"/>
      <c r="US26" s="84"/>
      <c r="UT26" s="84"/>
      <c r="UU26" s="84"/>
      <c r="UV26" s="84"/>
      <c r="UW26" s="84"/>
      <c r="UX26" s="84"/>
      <c r="UY26" s="84"/>
      <c r="UZ26" s="84"/>
      <c r="VA26" s="84"/>
      <c r="VB26" s="84"/>
      <c r="VC26" s="84"/>
      <c r="VD26" s="84"/>
      <c r="VE26" s="84"/>
      <c r="VF26" s="84"/>
      <c r="VG26" s="84"/>
      <c r="VH26" s="84"/>
      <c r="VI26" s="84"/>
      <c r="VJ26" s="84"/>
      <c r="VK26" s="84"/>
      <c r="VL26" s="84"/>
      <c r="VM26" s="84"/>
      <c r="VN26" s="84"/>
      <c r="VO26" s="84"/>
      <c r="VP26" s="84"/>
      <c r="VQ26" s="84"/>
      <c r="VR26" s="84"/>
      <c r="VS26" s="84"/>
      <c r="VT26" s="84"/>
      <c r="VU26" s="84"/>
      <c r="VV26" s="84"/>
      <c r="VW26" s="84"/>
      <c r="VX26" s="84"/>
      <c r="VY26" s="84"/>
      <c r="VZ26" s="84"/>
      <c r="WA26" s="84"/>
      <c r="WB26" s="84"/>
      <c r="WC26" s="84"/>
      <c r="WD26" s="84"/>
      <c r="WE26" s="84"/>
      <c r="WF26" s="84"/>
      <c r="WG26" s="84"/>
      <c r="WH26" s="84"/>
      <c r="WI26" s="84"/>
      <c r="WJ26" s="84"/>
      <c r="WK26" s="84"/>
      <c r="WL26" s="84"/>
      <c r="WM26" s="84"/>
      <c r="WN26" s="84"/>
      <c r="WO26" s="84"/>
      <c r="WP26" s="84"/>
      <c r="WQ26" s="84"/>
      <c r="WR26" s="84"/>
      <c r="WS26" s="84"/>
      <c r="WT26" s="84"/>
      <c r="WU26" s="84"/>
      <c r="WV26" s="84"/>
      <c r="WW26" s="84"/>
      <c r="WX26" s="84"/>
      <c r="WY26" s="84"/>
      <c r="WZ26" s="84"/>
      <c r="XA26" s="84"/>
      <c r="XB26" s="84"/>
      <c r="XC26" s="84"/>
      <c r="XD26" s="84"/>
      <c r="XE26" s="84"/>
      <c r="XF26" s="84"/>
      <c r="XG26" s="84"/>
      <c r="XH26" s="84"/>
      <c r="XI26" s="84"/>
      <c r="XJ26" s="84"/>
      <c r="XK26" s="84"/>
      <c r="XL26" s="84"/>
      <c r="XM26" s="84"/>
      <c r="XN26" s="84"/>
      <c r="XO26" s="84"/>
      <c r="XP26" s="84"/>
      <c r="XQ26" s="84"/>
      <c r="XR26" s="84"/>
      <c r="XS26" s="84"/>
      <c r="XT26" s="84"/>
      <c r="XU26" s="84"/>
      <c r="XV26" s="84"/>
      <c r="XW26" s="84"/>
      <c r="XX26" s="84"/>
      <c r="XY26" s="84"/>
      <c r="XZ26" s="84"/>
      <c r="YA26" s="84"/>
      <c r="YB26" s="84"/>
      <c r="YC26" s="84"/>
      <c r="YD26" s="84"/>
      <c r="YE26" s="84"/>
      <c r="YF26" s="84"/>
      <c r="YG26" s="84"/>
      <c r="YH26" s="84"/>
      <c r="YI26" s="84"/>
      <c r="YJ26" s="84"/>
      <c r="YK26" s="84"/>
      <c r="YL26" s="84"/>
      <c r="YM26" s="84"/>
      <c r="YN26" s="84"/>
      <c r="YO26" s="84"/>
      <c r="YP26" s="84"/>
      <c r="YQ26" s="84"/>
      <c r="YR26" s="84"/>
      <c r="YS26" s="84"/>
      <c r="YT26" s="84"/>
      <c r="YU26" s="84"/>
      <c r="YV26" s="84"/>
      <c r="YW26" s="84"/>
      <c r="YX26" s="84"/>
      <c r="YY26" s="84"/>
      <c r="YZ26" s="84"/>
      <c r="ZA26" s="84"/>
      <c r="ZB26" s="84"/>
      <c r="ZC26" s="84"/>
      <c r="ZD26" s="84"/>
      <c r="ZE26" s="84"/>
      <c r="ZF26" s="84"/>
      <c r="ZG26" s="84"/>
      <c r="ZH26" s="84"/>
      <c r="ZI26" s="84"/>
      <c r="ZJ26" s="84"/>
      <c r="ZK26" s="84"/>
      <c r="ZL26" s="84"/>
      <c r="ZM26" s="84"/>
      <c r="ZN26" s="84"/>
      <c r="ZO26" s="84"/>
      <c r="ZP26" s="84"/>
      <c r="ZQ26" s="84"/>
      <c r="ZR26" s="84"/>
      <c r="ZS26" s="84"/>
      <c r="ZT26" s="84"/>
      <c r="ZU26" s="84"/>
      <c r="ZV26" s="84"/>
      <c r="ZW26" s="84"/>
      <c r="ZX26" s="84"/>
      <c r="ZY26" s="84"/>
      <c r="ZZ26" s="84"/>
      <c r="AAA26" s="84"/>
      <c r="AAB26" s="84"/>
      <c r="AAC26" s="84"/>
      <c r="AAD26" s="84"/>
      <c r="AAE26" s="84"/>
      <c r="AAF26" s="84"/>
      <c r="AAG26" s="84"/>
      <c r="AAH26" s="84"/>
      <c r="AAI26" s="84"/>
      <c r="AAJ26" s="84"/>
      <c r="AAK26" s="84"/>
      <c r="AAL26" s="84"/>
      <c r="AAM26" s="84"/>
      <c r="AAN26" s="84"/>
      <c r="AAO26" s="84"/>
      <c r="AAP26" s="84"/>
      <c r="AAQ26" s="84"/>
      <c r="AAR26" s="84"/>
      <c r="AAS26" s="84"/>
      <c r="AAT26" s="84"/>
      <c r="AAU26" s="84"/>
      <c r="AAV26" s="84"/>
      <c r="AAW26" s="84"/>
      <c r="AAX26" s="84"/>
      <c r="AAY26" s="84"/>
      <c r="AAZ26" s="84"/>
      <c r="ABA26" s="84"/>
      <c r="ABB26" s="84"/>
      <c r="ABC26" s="84"/>
      <c r="ABD26" s="84"/>
      <c r="ABE26" s="84"/>
      <c r="ABF26" s="84"/>
      <c r="ABG26" s="84"/>
      <c r="ABH26" s="84"/>
      <c r="ABI26" s="84"/>
      <c r="ABJ26" s="84"/>
      <c r="ABK26" s="84"/>
      <c r="ABL26" s="84"/>
      <c r="ABM26" s="84"/>
      <c r="ABN26" s="84"/>
      <c r="ABO26" s="84"/>
      <c r="ABP26" s="84"/>
      <c r="ABQ26" s="84"/>
      <c r="ABR26" s="84"/>
      <c r="ABS26" s="84"/>
      <c r="ABT26" s="84"/>
      <c r="ABU26" s="84"/>
      <c r="ABV26" s="84"/>
      <c r="ABW26" s="84"/>
      <c r="ABX26" s="84"/>
      <c r="ABY26" s="84"/>
      <c r="ABZ26" s="84"/>
      <c r="ACA26" s="84"/>
      <c r="ACB26" s="84"/>
      <c r="ACC26" s="84"/>
      <c r="ACD26" s="84"/>
      <c r="ACE26" s="84"/>
      <c r="ACF26" s="84"/>
      <c r="ACG26" s="84"/>
      <c r="ACH26" s="84"/>
      <c r="ACI26" s="84"/>
      <c r="ACJ26" s="84"/>
      <c r="ACK26" s="84"/>
      <c r="ACL26" s="84"/>
      <c r="ACM26" s="84"/>
      <c r="ACN26" s="84"/>
      <c r="ACO26" s="84"/>
      <c r="ACP26" s="84"/>
      <c r="ACQ26" s="84"/>
      <c r="ACR26" s="84"/>
      <c r="ACS26" s="84"/>
      <c r="ACT26" s="84"/>
      <c r="ACU26" s="84"/>
      <c r="ACV26" s="84"/>
      <c r="ACW26" s="84"/>
      <c r="ACX26" s="84"/>
      <c r="ACY26" s="84"/>
      <c r="ACZ26" s="84"/>
      <c r="ADA26" s="84"/>
      <c r="ADB26" s="84"/>
      <c r="ADC26" s="84"/>
      <c r="ADD26" s="84"/>
      <c r="ADE26" s="84"/>
      <c r="ADF26" s="84"/>
      <c r="ADG26" s="84"/>
      <c r="ADH26" s="84"/>
      <c r="ADI26" s="84"/>
      <c r="ADJ26" s="84"/>
      <c r="ADK26" s="84"/>
      <c r="ADL26" s="84"/>
      <c r="ADM26" s="84"/>
      <c r="ADN26" s="84"/>
      <c r="ADO26" s="84"/>
      <c r="ADP26" s="84"/>
      <c r="ADQ26" s="84"/>
      <c r="ADR26" s="84"/>
      <c r="ADS26" s="84"/>
      <c r="ADT26" s="84"/>
      <c r="ADU26" s="84"/>
      <c r="ADV26" s="84"/>
      <c r="ADW26" s="84"/>
      <c r="ADX26" s="84"/>
      <c r="ADY26" s="84"/>
      <c r="ADZ26" s="84"/>
      <c r="AEA26" s="84"/>
      <c r="AEB26" s="84"/>
      <c r="AEC26" s="84"/>
      <c r="AED26" s="84"/>
      <c r="AEE26" s="84"/>
      <c r="AEF26" s="84"/>
      <c r="AEG26" s="84"/>
      <c r="AEH26" s="84"/>
      <c r="AEI26" s="84"/>
      <c r="AEJ26" s="84"/>
      <c r="AEK26" s="84"/>
      <c r="AEL26" s="84"/>
      <c r="AEM26" s="84"/>
      <c r="AEN26" s="84"/>
      <c r="AEO26" s="84"/>
      <c r="AEP26" s="84"/>
      <c r="AEQ26" s="84"/>
      <c r="AER26" s="84"/>
      <c r="AES26" s="84"/>
      <c r="AET26" s="84"/>
      <c r="AEU26" s="84"/>
      <c r="AEV26" s="84"/>
      <c r="AEW26" s="84"/>
      <c r="AEX26" s="84"/>
      <c r="AEY26" s="84"/>
      <c r="AEZ26" s="84"/>
      <c r="AFA26" s="84"/>
      <c r="AFB26" s="84"/>
      <c r="AFC26" s="84"/>
      <c r="AFD26" s="84"/>
      <c r="AFE26" s="84"/>
      <c r="AFF26" s="84"/>
      <c r="AFG26" s="84"/>
      <c r="AFH26" s="84"/>
      <c r="AFI26" s="84"/>
      <c r="AFJ26" s="84"/>
      <c r="AFK26" s="84"/>
      <c r="AFL26" s="84"/>
      <c r="AFM26" s="84"/>
      <c r="AFN26" s="84"/>
      <c r="AFO26" s="84"/>
      <c r="AFP26" s="84"/>
      <c r="AFQ26" s="84"/>
      <c r="AFR26" s="84"/>
      <c r="AFS26" s="84"/>
      <c r="AFT26" s="84"/>
      <c r="AFU26" s="84"/>
      <c r="AFV26" s="84"/>
      <c r="AFW26" s="84"/>
      <c r="AFX26" s="84"/>
      <c r="AFY26" s="84"/>
      <c r="AFZ26" s="84"/>
      <c r="AGA26" s="84"/>
      <c r="AGB26" s="84"/>
      <c r="AGC26" s="84"/>
      <c r="AGD26" s="84"/>
      <c r="AGE26" s="84"/>
      <c r="AGF26" s="84"/>
      <c r="AGG26" s="84"/>
      <c r="AGH26" s="84"/>
      <c r="AGI26" s="84"/>
      <c r="AGJ26" s="84"/>
      <c r="AGK26" s="84"/>
      <c r="AGL26" s="84"/>
      <c r="AGM26" s="84"/>
      <c r="AGN26" s="84"/>
      <c r="AGO26" s="84"/>
      <c r="AGP26" s="84"/>
      <c r="AGQ26" s="84"/>
      <c r="AGR26" s="84"/>
      <c r="AGS26" s="84"/>
      <c r="AGT26" s="84"/>
      <c r="AGU26" s="84"/>
      <c r="AGV26" s="84"/>
      <c r="AGW26" s="84"/>
      <c r="AGX26" s="84"/>
      <c r="AGY26" s="84"/>
      <c r="AGZ26" s="84"/>
      <c r="AHA26" s="84"/>
      <c r="AHB26" s="84"/>
      <c r="AHC26" s="84"/>
      <c r="AHD26" s="84"/>
      <c r="AHE26" s="84"/>
      <c r="AHF26" s="84"/>
      <c r="AHG26" s="84"/>
      <c r="AHH26" s="84"/>
      <c r="AHI26" s="84"/>
      <c r="AHJ26" s="84"/>
      <c r="AHK26" s="84"/>
      <c r="AHL26" s="84"/>
      <c r="AHM26" s="84"/>
      <c r="AHN26" s="84"/>
      <c r="AHO26" s="84"/>
      <c r="AHP26" s="84"/>
      <c r="AHQ26" s="84"/>
      <c r="AHR26" s="84"/>
      <c r="AHS26" s="84"/>
      <c r="AHT26" s="84"/>
      <c r="AHU26" s="84"/>
      <c r="AHV26" s="84"/>
      <c r="AHW26" s="84"/>
      <c r="AHX26" s="84"/>
      <c r="AHY26" s="84"/>
      <c r="AHZ26" s="84"/>
      <c r="AIA26" s="84"/>
      <c r="AIB26" s="84"/>
      <c r="AIC26" s="84"/>
      <c r="AID26" s="84"/>
      <c r="AIE26" s="84"/>
      <c r="AIF26" s="84"/>
      <c r="AIG26" s="84"/>
      <c r="AIH26" s="84"/>
      <c r="AII26" s="84"/>
      <c r="AIJ26" s="84"/>
      <c r="AIK26" s="84"/>
      <c r="AIL26" s="84"/>
      <c r="AIM26" s="84"/>
      <c r="AIN26" s="84"/>
      <c r="AIO26" s="84"/>
      <c r="AIP26" s="84"/>
      <c r="AIQ26" s="84"/>
      <c r="AIR26" s="84"/>
      <c r="AIS26" s="84"/>
      <c r="AIT26" s="84"/>
      <c r="AIU26" s="84"/>
      <c r="AIV26" s="84"/>
      <c r="AIW26" s="84"/>
      <c r="AIX26" s="84"/>
      <c r="AIY26" s="84"/>
      <c r="AIZ26" s="84"/>
      <c r="AJA26" s="84"/>
      <c r="AJB26" s="84"/>
      <c r="AJC26" s="84"/>
      <c r="AJD26" s="84"/>
      <c r="AJE26" s="84"/>
      <c r="AJF26" s="84"/>
      <c r="AJG26" s="84"/>
      <c r="AJH26" s="84"/>
      <c r="AJI26" s="84"/>
      <c r="AJJ26" s="84"/>
      <c r="AJK26" s="84"/>
      <c r="AJL26" s="84"/>
      <c r="AJM26" s="84"/>
      <c r="AJN26" s="84"/>
      <c r="AJO26" s="84"/>
      <c r="AJP26" s="84"/>
      <c r="AJQ26" s="84"/>
      <c r="AJR26" s="84"/>
      <c r="AJS26" s="84"/>
      <c r="AJT26" s="84"/>
      <c r="AJU26" s="84"/>
      <c r="AJV26" s="84"/>
      <c r="AJW26" s="84"/>
      <c r="AJX26" s="84"/>
      <c r="AJY26" s="84"/>
      <c r="AJZ26" s="84"/>
      <c r="AKA26" s="84"/>
      <c r="AKB26" s="84"/>
      <c r="AKC26" s="84"/>
      <c r="AKD26" s="84"/>
      <c r="AKE26" s="84"/>
      <c r="AKF26" s="84"/>
      <c r="AKG26" s="84"/>
      <c r="AKH26" s="84"/>
      <c r="AKI26" s="84"/>
      <c r="AKJ26" s="84"/>
      <c r="AKK26" s="84"/>
      <c r="AKL26" s="84"/>
      <c r="AKM26" s="84"/>
      <c r="AKN26" s="84"/>
      <c r="AKO26" s="84"/>
      <c r="AKP26" s="84"/>
      <c r="AKQ26" s="84"/>
      <c r="AKR26" s="84"/>
      <c r="AKS26" s="84"/>
      <c r="AKT26" s="84"/>
      <c r="AKU26" s="84"/>
      <c r="AKV26" s="84"/>
      <c r="AKW26" s="84"/>
      <c r="AKX26" s="84"/>
      <c r="AKY26" s="84"/>
      <c r="AKZ26" s="84"/>
      <c r="ALA26" s="84"/>
      <c r="ALB26" s="84"/>
      <c r="ALC26" s="84"/>
      <c r="ALD26" s="84"/>
      <c r="ALE26" s="84"/>
      <c r="ALF26" s="84"/>
      <c r="ALG26" s="84"/>
      <c r="ALH26" s="84"/>
      <c r="ALI26" s="84"/>
      <c r="ALJ26" s="84"/>
      <c r="ALK26" s="84"/>
      <c r="ALL26" s="84"/>
      <c r="ALM26" s="84"/>
      <c r="ALN26" s="84"/>
      <c r="ALO26" s="84"/>
      <c r="ALP26" s="84"/>
      <c r="ALQ26" s="84"/>
      <c r="ALR26" s="84"/>
      <c r="ALS26" s="84"/>
      <c r="ALT26" s="84"/>
      <c r="ALU26" s="84"/>
      <c r="ALV26" s="84"/>
      <c r="ALW26" s="84"/>
      <c r="ALX26" s="84"/>
      <c r="ALY26" s="84"/>
      <c r="ALZ26" s="84"/>
      <c r="AMA26" s="84"/>
      <c r="AMB26" s="84"/>
      <c r="AMC26" s="84"/>
      <c r="AMD26" s="84"/>
      <c r="AME26" s="84"/>
      <c r="AMF26" s="84"/>
      <c r="AMG26" s="84"/>
      <c r="AMH26" s="84"/>
      <c r="AMI26" s="84"/>
      <c r="AMJ26" s="84"/>
      <c r="AMK26" s="84"/>
      <c r="AML26" s="84"/>
      <c r="AMM26" s="84"/>
      <c r="AMN26" s="84"/>
      <c r="AMO26" s="84"/>
      <c r="AMP26" s="84"/>
      <c r="AMQ26" s="84"/>
      <c r="AMR26" s="84"/>
      <c r="AMS26" s="84"/>
      <c r="AMT26" s="84"/>
      <c r="AMU26" s="84"/>
      <c r="AMV26" s="84"/>
      <c r="AMW26" s="84"/>
      <c r="AMX26" s="84"/>
      <c r="AMY26" s="84"/>
      <c r="AMZ26" s="84"/>
      <c r="ANA26" s="84"/>
      <c r="ANB26" s="84"/>
      <c r="ANC26" s="84"/>
      <c r="AND26" s="84"/>
      <c r="ANE26" s="84"/>
      <c r="ANF26" s="84"/>
      <c r="ANG26" s="84"/>
      <c r="ANH26" s="84"/>
      <c r="ANI26" s="84"/>
      <c r="ANJ26" s="84"/>
      <c r="ANK26" s="84"/>
      <c r="ANL26" s="84"/>
      <c r="ANM26" s="84"/>
      <c r="ANN26" s="84"/>
      <c r="ANO26" s="84"/>
      <c r="ANP26" s="84"/>
      <c r="ANQ26" s="84"/>
      <c r="ANR26" s="84"/>
      <c r="ANS26" s="84"/>
      <c r="ANT26" s="84"/>
      <c r="ANU26" s="84"/>
      <c r="ANV26" s="84"/>
      <c r="ANW26" s="84"/>
      <c r="ANX26" s="84"/>
      <c r="ANY26" s="84"/>
      <c r="ANZ26" s="84"/>
      <c r="AOA26" s="84"/>
      <c r="AOB26" s="84"/>
      <c r="AOC26" s="84"/>
      <c r="AOD26" s="84"/>
      <c r="AOE26" s="84"/>
      <c r="AOF26" s="84"/>
      <c r="AOG26" s="84"/>
      <c r="AOH26" s="84"/>
      <c r="AOI26" s="84"/>
      <c r="AOJ26" s="84"/>
      <c r="AOK26" s="84"/>
      <c r="AOL26" s="84"/>
      <c r="AOM26" s="84"/>
      <c r="AON26" s="84"/>
      <c r="AOO26" s="84"/>
      <c r="AOP26" s="84"/>
      <c r="AOQ26" s="84"/>
      <c r="AOR26" s="84"/>
      <c r="AOS26" s="84"/>
      <c r="AOT26" s="84"/>
      <c r="AOU26" s="84"/>
      <c r="AOV26" s="84"/>
      <c r="AOW26" s="84"/>
      <c r="AOX26" s="84"/>
      <c r="AOY26" s="84"/>
      <c r="AOZ26" s="84"/>
      <c r="APA26" s="84"/>
      <c r="APB26" s="84"/>
      <c r="APC26" s="84"/>
      <c r="APD26" s="84"/>
      <c r="APE26" s="84"/>
      <c r="APF26" s="84"/>
      <c r="APG26" s="84"/>
      <c r="APH26" s="84"/>
      <c r="API26" s="84"/>
      <c r="APJ26" s="84"/>
      <c r="APK26" s="84"/>
      <c r="APL26" s="84"/>
      <c r="APM26" s="84"/>
      <c r="APN26" s="84"/>
      <c r="APO26" s="84"/>
      <c r="APP26" s="84"/>
      <c r="APQ26" s="84"/>
      <c r="APR26" s="84"/>
      <c r="APS26" s="84"/>
      <c r="APT26" s="84"/>
      <c r="APU26" s="84"/>
      <c r="APV26" s="84"/>
      <c r="APW26" s="84"/>
      <c r="APX26" s="84"/>
      <c r="APY26" s="84"/>
      <c r="APZ26" s="84"/>
      <c r="AQA26" s="84"/>
      <c r="AQB26" s="84"/>
      <c r="AQC26" s="84"/>
      <c r="AQD26" s="84"/>
      <c r="AQE26" s="84"/>
      <c r="AQF26" s="84"/>
      <c r="AQG26" s="84"/>
      <c r="AQH26" s="84"/>
      <c r="AQI26" s="84"/>
      <c r="AQJ26" s="84"/>
      <c r="AQK26" s="84"/>
      <c r="AQL26" s="84"/>
      <c r="AQM26" s="84"/>
      <c r="AQN26" s="84"/>
      <c r="AQO26" s="84"/>
      <c r="AQP26" s="84"/>
      <c r="AQQ26" s="84"/>
      <c r="AQR26" s="84"/>
      <c r="AQS26" s="84"/>
      <c r="AQT26" s="84"/>
      <c r="AQU26" s="84"/>
      <c r="AQV26" s="84"/>
      <c r="AQW26" s="84"/>
      <c r="AQX26" s="84"/>
      <c r="AQY26" s="84"/>
      <c r="AQZ26" s="84"/>
      <c r="ARA26" s="84"/>
      <c r="ARB26" s="84"/>
      <c r="ARC26" s="84"/>
      <c r="ARD26" s="84"/>
      <c r="ARE26" s="84"/>
      <c r="ARF26" s="84"/>
      <c r="ARG26" s="84"/>
      <c r="ARH26" s="84"/>
      <c r="ARI26" s="84"/>
      <c r="ARJ26" s="84"/>
      <c r="ARK26" s="84"/>
      <c r="ARL26" s="84"/>
      <c r="ARM26" s="84"/>
      <c r="ARN26" s="84"/>
      <c r="ARO26" s="84"/>
      <c r="ARP26" s="84"/>
      <c r="ARQ26" s="84"/>
      <c r="ARR26" s="84"/>
      <c r="ARS26" s="84"/>
      <c r="ART26" s="84"/>
      <c r="ARU26" s="84"/>
      <c r="ARV26" s="84"/>
      <c r="ARW26" s="84"/>
      <c r="ARX26" s="84"/>
      <c r="ARY26" s="84"/>
      <c r="ARZ26" s="84"/>
      <c r="ASA26" s="84"/>
      <c r="ASB26" s="84"/>
      <c r="ASC26" s="84"/>
      <c r="ASD26" s="84"/>
      <c r="ASE26" s="84"/>
      <c r="ASF26" s="84"/>
      <c r="ASG26" s="84"/>
      <c r="ASH26" s="84"/>
      <c r="ASI26" s="84"/>
      <c r="ASJ26" s="84"/>
      <c r="ASK26" s="84"/>
      <c r="ASL26" s="84"/>
      <c r="ASM26" s="84"/>
      <c r="ASN26" s="84"/>
      <c r="ASO26" s="84"/>
      <c r="ASP26" s="84"/>
      <c r="ASQ26" s="84"/>
      <c r="ASR26" s="84"/>
      <c r="ASS26" s="84"/>
      <c r="AST26" s="84"/>
      <c r="ASU26" s="84"/>
      <c r="ASV26" s="84"/>
      <c r="ASW26" s="84"/>
      <c r="ASX26" s="84"/>
      <c r="ASY26" s="84"/>
      <c r="ASZ26" s="84"/>
      <c r="ATA26" s="84"/>
      <c r="ATB26" s="84"/>
      <c r="ATC26" s="84"/>
      <c r="ATD26" s="84"/>
      <c r="ATE26" s="84"/>
      <c r="ATF26" s="84"/>
      <c r="ATG26" s="84"/>
      <c r="ATH26" s="84"/>
      <c r="ATI26" s="84"/>
      <c r="ATJ26" s="84"/>
      <c r="ATK26" s="84"/>
      <c r="ATL26" s="84"/>
      <c r="ATM26" s="84"/>
      <c r="ATN26" s="84"/>
      <c r="ATO26" s="84"/>
      <c r="ATP26" s="84"/>
      <c r="ATQ26" s="84"/>
      <c r="ATR26" s="84"/>
      <c r="ATS26" s="84"/>
      <c r="ATT26" s="84"/>
      <c r="ATU26" s="84"/>
      <c r="ATV26" s="84"/>
      <c r="ATW26" s="84"/>
      <c r="ATX26" s="84"/>
      <c r="ATY26" s="84"/>
      <c r="ATZ26" s="84"/>
      <c r="AUA26" s="84"/>
      <c r="AUB26" s="84"/>
      <c r="AUC26" s="84"/>
      <c r="AUD26" s="84"/>
      <c r="AUE26" s="84"/>
      <c r="AUF26" s="84"/>
      <c r="AUG26" s="84"/>
      <c r="AUH26" s="84"/>
      <c r="AUI26" s="84"/>
      <c r="AUJ26" s="84"/>
      <c r="AUK26" s="84"/>
      <c r="AUL26" s="84"/>
      <c r="AUM26" s="84"/>
      <c r="AUN26" s="84"/>
      <c r="AUO26" s="84"/>
      <c r="AUP26" s="84"/>
      <c r="AUQ26" s="84"/>
      <c r="AUR26" s="84"/>
      <c r="AUS26" s="84"/>
      <c r="AUT26" s="84"/>
      <c r="AUU26" s="84"/>
      <c r="AUV26" s="84"/>
      <c r="AUW26" s="84"/>
      <c r="AUX26" s="84"/>
      <c r="AUY26" s="84"/>
      <c r="AUZ26" s="84"/>
      <c r="AVA26" s="84"/>
      <c r="AVB26" s="84"/>
      <c r="AVC26" s="84"/>
      <c r="AVD26" s="84"/>
      <c r="AVE26" s="84"/>
      <c r="AVF26" s="84"/>
      <c r="AVG26" s="84"/>
      <c r="AVH26" s="84"/>
      <c r="AVI26" s="84"/>
      <c r="AVJ26" s="84"/>
      <c r="AVK26" s="84"/>
      <c r="AVL26" s="84"/>
      <c r="AVM26" s="84"/>
      <c r="AVN26" s="84"/>
      <c r="AVO26" s="84"/>
      <c r="AVP26" s="84"/>
      <c r="AVQ26" s="84"/>
      <c r="AVR26" s="84"/>
      <c r="AVS26" s="84"/>
      <c r="AVT26" s="84"/>
      <c r="AVU26" s="84"/>
      <c r="AVV26" s="84"/>
      <c r="AVW26" s="84"/>
      <c r="AVX26" s="84"/>
      <c r="AVY26" s="84"/>
      <c r="AVZ26" s="84"/>
      <c r="AWA26" s="84"/>
      <c r="AWB26" s="84"/>
      <c r="AWC26" s="84"/>
      <c r="AWD26" s="84"/>
      <c r="AWE26" s="84"/>
      <c r="AWF26" s="84"/>
      <c r="AWG26" s="84"/>
      <c r="AWH26" s="84"/>
      <c r="AWI26" s="84"/>
      <c r="AWJ26" s="84"/>
      <c r="AWK26" s="84"/>
      <c r="AWL26" s="84"/>
      <c r="AWM26" s="84"/>
      <c r="AWN26" s="84"/>
      <c r="AWO26" s="84"/>
      <c r="AWP26" s="84"/>
      <c r="AWQ26" s="84"/>
      <c r="AWR26" s="84"/>
      <c r="AWS26" s="84"/>
      <c r="AWT26" s="84"/>
      <c r="AWU26" s="84"/>
      <c r="AWV26" s="84"/>
      <c r="AWW26" s="84"/>
      <c r="AWX26" s="84"/>
      <c r="AWY26" s="84"/>
      <c r="AWZ26" s="84"/>
      <c r="AXA26" s="84"/>
      <c r="AXB26" s="84"/>
      <c r="AXC26" s="84"/>
      <c r="AXD26" s="84"/>
      <c r="AXE26" s="84"/>
      <c r="AXF26" s="84"/>
      <c r="AXG26" s="84"/>
      <c r="AXH26" s="84"/>
      <c r="AXI26" s="84"/>
      <c r="AXJ26" s="84"/>
      <c r="AXK26" s="84"/>
      <c r="AXL26" s="84"/>
      <c r="AXM26" s="84"/>
      <c r="AXN26" s="84"/>
      <c r="AXO26" s="84"/>
      <c r="AXP26" s="84"/>
      <c r="AXQ26" s="84"/>
      <c r="AXR26" s="84"/>
      <c r="AXS26" s="84"/>
      <c r="AXT26" s="84"/>
      <c r="AXU26" s="84"/>
      <c r="AXV26" s="84"/>
      <c r="AXW26" s="84"/>
      <c r="AXX26" s="84"/>
      <c r="AXY26" s="84"/>
      <c r="AXZ26" s="84"/>
      <c r="AYA26" s="84"/>
      <c r="AYB26" s="84"/>
      <c r="AYC26" s="84"/>
      <c r="AYD26" s="84"/>
      <c r="AYE26" s="84"/>
      <c r="AYF26" s="84"/>
      <c r="AYG26" s="84"/>
      <c r="AYH26" s="84"/>
      <c r="AYI26" s="84"/>
      <c r="AYJ26" s="84"/>
      <c r="AYK26" s="84"/>
      <c r="AYL26" s="84"/>
      <c r="AYM26" s="84"/>
      <c r="AYN26" s="84"/>
      <c r="AYO26" s="84"/>
      <c r="AYP26" s="84"/>
      <c r="AYQ26" s="84"/>
      <c r="AYR26" s="84"/>
      <c r="AYS26" s="84"/>
      <c r="AYT26" s="84"/>
      <c r="AYU26" s="84"/>
      <c r="AYV26" s="84"/>
      <c r="AYW26" s="84"/>
      <c r="AYX26" s="84"/>
      <c r="AYY26" s="84"/>
      <c r="AYZ26" s="84"/>
      <c r="AZA26" s="84"/>
      <c r="AZB26" s="84"/>
      <c r="AZC26" s="84"/>
      <c r="AZD26" s="84"/>
      <c r="AZE26" s="84"/>
      <c r="AZF26" s="84"/>
      <c r="AZG26" s="84"/>
      <c r="AZH26" s="84"/>
      <c r="AZI26" s="84"/>
      <c r="AZJ26" s="84"/>
      <c r="AZK26" s="84"/>
      <c r="AZL26" s="84"/>
      <c r="AZM26" s="84"/>
      <c r="AZN26" s="84"/>
      <c r="AZO26" s="84"/>
      <c r="AZP26" s="84"/>
      <c r="AZQ26" s="84"/>
      <c r="AZR26" s="84"/>
      <c r="AZS26" s="84"/>
      <c r="AZT26" s="84"/>
      <c r="AZU26" s="84"/>
      <c r="AZV26" s="84"/>
      <c r="AZW26" s="84"/>
      <c r="AZX26" s="84"/>
      <c r="AZY26" s="84"/>
      <c r="AZZ26" s="84"/>
      <c r="BAA26" s="84"/>
      <c r="BAB26" s="84"/>
      <c r="BAC26" s="84"/>
      <c r="BAD26" s="84"/>
      <c r="BAE26" s="84"/>
      <c r="BAF26" s="84"/>
      <c r="BAG26" s="84"/>
      <c r="BAH26" s="84"/>
      <c r="BAI26" s="84"/>
      <c r="BAJ26" s="84"/>
      <c r="BAK26" s="84"/>
      <c r="BAL26" s="84"/>
      <c r="BAM26" s="84"/>
      <c r="BAN26" s="84"/>
      <c r="BAO26" s="84"/>
      <c r="BAP26" s="84"/>
      <c r="BAQ26" s="84"/>
      <c r="BAR26" s="84"/>
      <c r="BAS26" s="84"/>
      <c r="BAT26" s="84"/>
      <c r="BAU26" s="84"/>
      <c r="BAV26" s="84"/>
      <c r="BAW26" s="84"/>
      <c r="BAX26" s="84"/>
      <c r="BAY26" s="84"/>
      <c r="BAZ26" s="84"/>
      <c r="BBA26" s="84"/>
      <c r="BBB26" s="84"/>
      <c r="BBC26" s="84"/>
      <c r="BBD26" s="84"/>
      <c r="BBE26" s="84"/>
      <c r="BBF26" s="84"/>
      <c r="BBG26" s="84"/>
      <c r="BBH26" s="84"/>
      <c r="BBI26" s="84"/>
      <c r="BBJ26" s="84"/>
      <c r="BBK26" s="84"/>
      <c r="BBL26" s="84"/>
      <c r="BBM26" s="84"/>
      <c r="BBN26" s="84"/>
      <c r="BBO26" s="84"/>
      <c r="BBP26" s="84"/>
      <c r="BBQ26" s="84"/>
      <c r="BBR26" s="84"/>
      <c r="BBS26" s="84"/>
      <c r="BBT26" s="84"/>
      <c r="BBU26" s="84"/>
      <c r="BBV26" s="84"/>
      <c r="BBW26" s="84"/>
      <c r="BBX26" s="84"/>
      <c r="BBY26" s="84"/>
      <c r="BBZ26" s="84"/>
      <c r="BCA26" s="84"/>
      <c r="BCB26" s="84"/>
      <c r="BCC26" s="84"/>
      <c r="BCD26" s="84"/>
      <c r="BCE26" s="84"/>
      <c r="BCF26" s="84"/>
      <c r="BCG26" s="84"/>
      <c r="BCH26" s="84"/>
      <c r="BCI26" s="84"/>
      <c r="BCJ26" s="84"/>
      <c r="BCK26" s="84"/>
      <c r="BCL26" s="84"/>
      <c r="BCM26" s="84"/>
      <c r="BCN26" s="84"/>
      <c r="BCO26" s="84"/>
      <c r="BCP26" s="84"/>
      <c r="BCQ26" s="84"/>
      <c r="BCR26" s="84"/>
      <c r="BCS26" s="84"/>
      <c r="BCT26" s="84"/>
      <c r="BCU26" s="84"/>
      <c r="BCV26" s="84"/>
      <c r="BCW26" s="84"/>
      <c r="BCX26" s="84"/>
      <c r="BCY26" s="84"/>
      <c r="BCZ26" s="84"/>
      <c r="BDA26" s="84"/>
      <c r="BDB26" s="84"/>
      <c r="BDC26" s="84"/>
      <c r="BDD26" s="84"/>
      <c r="BDE26" s="84"/>
      <c r="BDF26" s="84"/>
      <c r="BDG26" s="84"/>
      <c r="BDH26" s="84"/>
      <c r="BDI26" s="84"/>
      <c r="BDJ26" s="84"/>
      <c r="BDK26" s="84"/>
      <c r="BDL26" s="84"/>
      <c r="BDM26" s="84"/>
      <c r="BDN26" s="84"/>
      <c r="BDO26" s="84"/>
      <c r="BDP26" s="84"/>
      <c r="BDQ26" s="84"/>
      <c r="BDR26" s="84"/>
      <c r="BDS26" s="84"/>
      <c r="BDT26" s="84"/>
      <c r="BDU26" s="84"/>
      <c r="BDV26" s="84"/>
      <c r="BDW26" s="84"/>
      <c r="BDX26" s="84"/>
      <c r="BDY26" s="84"/>
      <c r="BDZ26" s="84"/>
      <c r="BEA26" s="84"/>
      <c r="BEB26" s="84"/>
      <c r="BEC26" s="84"/>
      <c r="BED26" s="84"/>
      <c r="BEE26" s="84"/>
      <c r="BEF26" s="84"/>
      <c r="BEG26" s="84"/>
      <c r="BEH26" s="84"/>
      <c r="BEI26" s="84"/>
      <c r="BEJ26" s="84"/>
      <c r="BEK26" s="84"/>
      <c r="BEL26" s="84"/>
      <c r="BEM26" s="84"/>
      <c r="BEN26" s="84"/>
      <c r="BEO26" s="84"/>
      <c r="BEP26" s="84"/>
      <c r="BEQ26" s="84"/>
      <c r="BER26" s="84"/>
      <c r="BES26" s="84"/>
      <c r="BET26" s="84"/>
      <c r="BEU26" s="84"/>
      <c r="BEV26" s="84"/>
      <c r="BEW26" s="84"/>
      <c r="BEX26" s="84"/>
      <c r="BEY26" s="84"/>
      <c r="BEZ26" s="84"/>
      <c r="BFA26" s="84"/>
      <c r="BFB26" s="84"/>
      <c r="BFC26" s="84"/>
      <c r="BFD26" s="84"/>
      <c r="BFE26" s="84"/>
      <c r="BFF26" s="84"/>
      <c r="BFG26" s="84"/>
      <c r="BFH26" s="84"/>
      <c r="BFI26" s="84"/>
      <c r="BFJ26" s="84"/>
      <c r="BFK26" s="84"/>
      <c r="BFL26" s="84"/>
      <c r="BFM26" s="84"/>
      <c r="BFN26" s="84"/>
      <c r="BFO26" s="84"/>
      <c r="BFP26" s="84"/>
      <c r="BFQ26" s="84"/>
      <c r="BFR26" s="84"/>
      <c r="BFS26" s="84"/>
      <c r="BFT26" s="84"/>
      <c r="BFU26" s="84"/>
      <c r="BFV26" s="84"/>
      <c r="BFW26" s="84"/>
      <c r="BFX26" s="84"/>
      <c r="BFY26" s="84"/>
      <c r="BFZ26" s="84"/>
      <c r="BGA26" s="84"/>
      <c r="BGB26" s="84"/>
      <c r="BGC26" s="84"/>
      <c r="BGD26" s="84"/>
      <c r="BGE26" s="84"/>
      <c r="BGF26" s="84"/>
      <c r="BGG26" s="84"/>
      <c r="BGH26" s="84"/>
      <c r="BGI26" s="84"/>
      <c r="BGJ26" s="84"/>
      <c r="BGK26" s="84"/>
      <c r="BGL26" s="84"/>
      <c r="BGM26" s="84"/>
      <c r="BGN26" s="84"/>
      <c r="BGO26" s="84"/>
      <c r="BGP26" s="84"/>
      <c r="BGQ26" s="84"/>
      <c r="BGR26" s="84"/>
      <c r="BGS26" s="84"/>
      <c r="BGT26" s="84"/>
      <c r="BGU26" s="84"/>
      <c r="BGV26" s="84"/>
      <c r="BGW26" s="84"/>
      <c r="BGX26" s="84"/>
      <c r="BGY26" s="84"/>
      <c r="BGZ26" s="84"/>
      <c r="BHA26" s="84"/>
      <c r="BHB26" s="84"/>
      <c r="BHC26" s="84"/>
      <c r="BHD26" s="84"/>
      <c r="BHE26" s="84"/>
      <c r="BHF26" s="84"/>
      <c r="BHG26" s="84"/>
      <c r="BHH26" s="84"/>
      <c r="BHI26" s="84"/>
      <c r="BHJ26" s="84"/>
      <c r="BHK26" s="84"/>
      <c r="BHL26" s="84"/>
      <c r="BHM26" s="84"/>
      <c r="BHN26" s="84"/>
      <c r="BHO26" s="84"/>
      <c r="BHP26" s="84"/>
      <c r="BHQ26" s="84"/>
      <c r="BHR26" s="84"/>
      <c r="BHS26" s="84"/>
      <c r="BHT26" s="84"/>
      <c r="BHU26" s="84"/>
      <c r="BHV26" s="84"/>
      <c r="BHW26" s="84"/>
      <c r="BHX26" s="84"/>
      <c r="BHY26" s="84"/>
      <c r="BHZ26" s="84"/>
      <c r="BIA26" s="84"/>
      <c r="BIB26" s="84"/>
      <c r="BIC26" s="84"/>
      <c r="BID26" s="84"/>
      <c r="BIE26" s="84"/>
      <c r="BIF26" s="84"/>
      <c r="BIG26" s="84"/>
      <c r="BIH26" s="84"/>
      <c r="BII26" s="84"/>
      <c r="BIJ26" s="84"/>
      <c r="BIK26" s="84"/>
      <c r="BIL26" s="84"/>
      <c r="BIM26" s="84"/>
      <c r="BIN26" s="84"/>
      <c r="BIO26" s="84"/>
      <c r="BIP26" s="84"/>
      <c r="BIQ26" s="84"/>
      <c r="BIR26" s="84"/>
      <c r="BIS26" s="84"/>
      <c r="BIT26" s="84"/>
      <c r="BIU26" s="84"/>
      <c r="BIV26" s="84"/>
      <c r="BIW26" s="84"/>
      <c r="BIX26" s="84"/>
      <c r="BIY26" s="84"/>
      <c r="BIZ26" s="84"/>
      <c r="BJA26" s="84"/>
      <c r="BJB26" s="84"/>
      <c r="BJC26" s="84"/>
      <c r="BJD26" s="84"/>
      <c r="BJE26" s="84"/>
      <c r="BJF26" s="84"/>
      <c r="BJG26" s="84"/>
      <c r="BJH26" s="84"/>
      <c r="BJI26" s="84"/>
      <c r="BJJ26" s="84"/>
      <c r="BJK26" s="84"/>
      <c r="BJL26" s="84"/>
      <c r="BJM26" s="84"/>
      <c r="BJN26" s="84"/>
      <c r="BJO26" s="84"/>
      <c r="BJP26" s="84"/>
      <c r="BJQ26" s="84"/>
      <c r="BJR26" s="84"/>
      <c r="BJS26" s="84"/>
      <c r="BJT26" s="84"/>
      <c r="BJU26" s="84"/>
      <c r="BJV26" s="84"/>
      <c r="BJW26" s="84"/>
      <c r="BJX26" s="84"/>
      <c r="BJY26" s="84"/>
      <c r="BJZ26" s="84"/>
      <c r="BKA26" s="84"/>
      <c r="BKB26" s="84"/>
      <c r="BKC26" s="84"/>
      <c r="BKD26" s="84"/>
      <c r="BKE26" s="84"/>
      <c r="BKF26" s="84"/>
      <c r="BKG26" s="84"/>
      <c r="BKH26" s="84"/>
      <c r="BKI26" s="84"/>
      <c r="BKJ26" s="84"/>
      <c r="BKK26" s="84"/>
      <c r="BKL26" s="84"/>
      <c r="BKM26" s="84"/>
      <c r="BKN26" s="84"/>
      <c r="BKO26" s="84"/>
      <c r="BKP26" s="84"/>
      <c r="BKQ26" s="84"/>
      <c r="BKR26" s="84"/>
      <c r="BKS26" s="84"/>
      <c r="BKT26" s="84"/>
      <c r="BKU26" s="84"/>
      <c r="BKV26" s="84"/>
      <c r="BKW26" s="84"/>
      <c r="BKX26" s="84"/>
      <c r="BKY26" s="84"/>
      <c r="BKZ26" s="84"/>
      <c r="BLA26" s="84"/>
      <c r="BLB26" s="84"/>
      <c r="BLC26" s="84"/>
      <c r="BLD26" s="84"/>
      <c r="BLE26" s="84"/>
      <c r="BLF26" s="84"/>
      <c r="BLG26" s="84"/>
      <c r="BLH26" s="84"/>
      <c r="BLI26" s="84"/>
      <c r="BLJ26" s="84"/>
      <c r="BLK26" s="84"/>
      <c r="BLL26" s="84"/>
      <c r="BLM26" s="84"/>
      <c r="BLN26" s="84"/>
      <c r="BLO26" s="84"/>
      <c r="BLP26" s="84"/>
      <c r="BLQ26" s="84"/>
      <c r="BLR26" s="84"/>
      <c r="BLS26" s="84"/>
      <c r="BLT26" s="84"/>
      <c r="BLU26" s="84"/>
      <c r="BLV26" s="84"/>
      <c r="BLW26" s="84"/>
      <c r="BLX26" s="84"/>
      <c r="BLY26" s="84"/>
      <c r="BLZ26" s="84"/>
      <c r="BMA26" s="84"/>
      <c r="BMB26" s="84"/>
      <c r="BMC26" s="84"/>
      <c r="BMD26" s="84"/>
      <c r="BME26" s="84"/>
      <c r="BMF26" s="84"/>
      <c r="BMG26" s="84"/>
      <c r="BMH26" s="84"/>
      <c r="BMI26" s="84"/>
      <c r="BMJ26" s="84"/>
      <c r="BMK26" s="84"/>
      <c r="BML26" s="84"/>
      <c r="BMM26" s="84"/>
      <c r="BMN26" s="84"/>
      <c r="BMO26" s="84"/>
      <c r="BMP26" s="84"/>
      <c r="BMQ26" s="84"/>
      <c r="BMR26" s="84"/>
      <c r="BMS26" s="84"/>
      <c r="BMT26" s="84"/>
      <c r="BMU26" s="84"/>
      <c r="BMV26" s="84"/>
      <c r="BMW26" s="84"/>
      <c r="BMX26" s="84"/>
      <c r="BMY26" s="84"/>
      <c r="BMZ26" s="84"/>
      <c r="BNA26" s="84"/>
      <c r="BNB26" s="84"/>
      <c r="BNC26" s="84"/>
      <c r="BND26" s="84"/>
      <c r="BNE26" s="84"/>
      <c r="BNF26" s="84"/>
      <c r="BNG26" s="84"/>
      <c r="BNH26" s="84"/>
      <c r="BNI26" s="84"/>
      <c r="BNJ26" s="84"/>
      <c r="BNK26" s="84"/>
      <c r="BNL26" s="84"/>
      <c r="BNM26" s="84"/>
      <c r="BNN26" s="84"/>
      <c r="BNO26" s="84"/>
      <c r="BNP26" s="84"/>
      <c r="BNQ26" s="84"/>
      <c r="BNR26" s="84"/>
      <c r="BNS26" s="84"/>
      <c r="BNT26" s="84"/>
      <c r="BNU26" s="84"/>
      <c r="BNV26" s="84"/>
      <c r="BNW26" s="84"/>
      <c r="BNX26" s="84"/>
      <c r="BNY26" s="84"/>
      <c r="BNZ26" s="84"/>
      <c r="BOA26" s="84"/>
      <c r="BOB26" s="84"/>
      <c r="BOC26" s="84"/>
      <c r="BOD26" s="84"/>
      <c r="BOE26" s="84"/>
      <c r="BOF26" s="84"/>
      <c r="BOG26" s="84"/>
      <c r="BOH26" s="84"/>
      <c r="BOI26" s="84"/>
      <c r="BOJ26" s="84"/>
      <c r="BOK26" s="84"/>
      <c r="BOL26" s="84"/>
      <c r="BOM26" s="84"/>
      <c r="BON26" s="84"/>
      <c r="BOO26" s="84"/>
      <c r="BOP26" s="84"/>
      <c r="BOQ26" s="84"/>
      <c r="BOR26" s="84"/>
      <c r="BOS26" s="84"/>
      <c r="BOT26" s="84"/>
      <c r="BOU26" s="84"/>
      <c r="BOV26" s="84"/>
      <c r="BOW26" s="84"/>
      <c r="BOX26" s="84"/>
      <c r="BOY26" s="84"/>
      <c r="BOZ26" s="84"/>
      <c r="BPA26" s="84"/>
      <c r="BPB26" s="84"/>
      <c r="BPC26" s="84"/>
      <c r="BPD26" s="84"/>
      <c r="BPE26" s="84"/>
      <c r="BPF26" s="84"/>
      <c r="BPG26" s="84"/>
      <c r="BPH26" s="84"/>
      <c r="BPI26" s="84"/>
      <c r="BPJ26" s="84"/>
      <c r="BPK26" s="84"/>
      <c r="BPL26" s="84"/>
      <c r="BPM26" s="84"/>
      <c r="BPN26" s="84"/>
      <c r="BPO26" s="84"/>
      <c r="BPP26" s="84"/>
      <c r="BPQ26" s="84"/>
      <c r="BPR26" s="84"/>
      <c r="BPS26" s="84"/>
      <c r="BPT26" s="84"/>
      <c r="BPU26" s="84"/>
      <c r="BPV26" s="84"/>
      <c r="BPW26" s="84"/>
      <c r="BPX26" s="84"/>
      <c r="BPY26" s="84"/>
      <c r="BPZ26" s="84"/>
      <c r="BQA26" s="84"/>
      <c r="BQB26" s="84"/>
      <c r="BQC26" s="84"/>
      <c r="BQD26" s="84"/>
      <c r="BQE26" s="84"/>
      <c r="BQF26" s="84"/>
      <c r="BQG26" s="84"/>
      <c r="BQH26" s="84"/>
      <c r="BQI26" s="84"/>
      <c r="BQJ26" s="84"/>
      <c r="BQK26" s="84"/>
      <c r="BQL26" s="84"/>
      <c r="BQM26" s="84"/>
      <c r="BQN26" s="84"/>
      <c r="BQO26" s="84"/>
      <c r="BQP26" s="84"/>
      <c r="BQQ26" s="84"/>
      <c r="BQR26" s="84"/>
      <c r="BQS26" s="84"/>
      <c r="BQT26" s="84"/>
      <c r="BQU26" s="84"/>
      <c r="BQV26" s="84"/>
      <c r="BQW26" s="84"/>
      <c r="BQX26" s="84"/>
      <c r="BQY26" s="84"/>
      <c r="BQZ26" s="84"/>
      <c r="BRA26" s="84"/>
      <c r="BRB26" s="84"/>
      <c r="BRC26" s="84"/>
      <c r="BRD26" s="84"/>
      <c r="BRE26" s="84"/>
      <c r="BRF26" s="84"/>
      <c r="BRG26" s="84"/>
      <c r="BRH26" s="84"/>
      <c r="BRI26" s="84"/>
      <c r="BRJ26" s="84"/>
      <c r="BRK26" s="84"/>
      <c r="BRL26" s="84"/>
      <c r="BRM26" s="84"/>
      <c r="BRN26" s="84"/>
      <c r="BRO26" s="84"/>
      <c r="BRP26" s="84"/>
      <c r="BRQ26" s="84"/>
      <c r="BRR26" s="84"/>
      <c r="BRS26" s="84"/>
      <c r="BRT26" s="84"/>
      <c r="BRU26" s="84"/>
      <c r="BRV26" s="84"/>
      <c r="BRW26" s="84"/>
      <c r="BRX26" s="84"/>
      <c r="BRY26" s="84"/>
      <c r="BRZ26" s="84"/>
      <c r="BSA26" s="84"/>
      <c r="BSB26" s="84"/>
      <c r="BSC26" s="84"/>
      <c r="BSD26" s="84"/>
      <c r="BSE26" s="84"/>
      <c r="BSF26" s="84"/>
      <c r="BSG26" s="84"/>
      <c r="BSH26" s="84"/>
      <c r="BSI26" s="84"/>
      <c r="BSJ26" s="84"/>
      <c r="BSK26" s="84"/>
      <c r="BSL26" s="84"/>
      <c r="BSM26" s="84"/>
      <c r="BSN26" s="84"/>
      <c r="BSO26" s="84"/>
      <c r="BSP26" s="84"/>
      <c r="BSQ26" s="84"/>
      <c r="BSR26" s="84"/>
      <c r="BSS26" s="84"/>
      <c r="BST26" s="84"/>
      <c r="BSU26" s="84"/>
      <c r="BSV26" s="84"/>
      <c r="BSW26" s="84"/>
      <c r="BSX26" s="84"/>
      <c r="BSY26" s="84"/>
      <c r="BSZ26" s="84"/>
      <c r="BTA26" s="84"/>
      <c r="BTB26" s="84"/>
      <c r="BTC26" s="84"/>
      <c r="BTD26" s="84"/>
      <c r="BTE26" s="84"/>
      <c r="BTF26" s="84"/>
      <c r="BTG26" s="84"/>
      <c r="BTH26" s="84"/>
      <c r="BTI26" s="84"/>
      <c r="BTJ26" s="84"/>
      <c r="BTK26" s="84"/>
      <c r="BTL26" s="84"/>
      <c r="BTM26" s="84"/>
      <c r="BTN26" s="84"/>
      <c r="BTO26" s="84"/>
      <c r="BTP26" s="84"/>
      <c r="BTQ26" s="84"/>
      <c r="BTR26" s="84"/>
      <c r="BTS26" s="84"/>
      <c r="BTT26" s="84"/>
      <c r="BTU26" s="84"/>
      <c r="BTV26" s="84"/>
      <c r="BTW26" s="84"/>
      <c r="BTX26" s="84"/>
      <c r="BTY26" s="84"/>
      <c r="BTZ26" s="84"/>
      <c r="BUA26" s="84"/>
      <c r="BUB26" s="84"/>
      <c r="BUC26" s="84"/>
      <c r="BUD26" s="84"/>
      <c r="BUE26" s="84"/>
      <c r="BUF26" s="84"/>
      <c r="BUG26" s="84"/>
      <c r="BUH26" s="84"/>
      <c r="BUI26" s="84"/>
      <c r="BUJ26" s="84"/>
      <c r="BUK26" s="84"/>
      <c r="BUL26" s="84"/>
      <c r="BUM26" s="84"/>
      <c r="BUN26" s="84"/>
      <c r="BUO26" s="84"/>
      <c r="BUP26" s="84"/>
      <c r="BUQ26" s="84"/>
      <c r="BUR26" s="84"/>
      <c r="BUS26" s="84"/>
      <c r="BUT26" s="84"/>
      <c r="BUU26" s="84"/>
      <c r="BUV26" s="84"/>
      <c r="BUW26" s="84"/>
      <c r="BUX26" s="84"/>
      <c r="BUY26" s="84"/>
      <c r="BUZ26" s="84"/>
      <c r="BVA26" s="84"/>
      <c r="BVB26" s="84"/>
      <c r="BVC26" s="84"/>
      <c r="BVD26" s="84"/>
      <c r="BVE26" s="84"/>
      <c r="BVF26" s="84"/>
      <c r="BVG26" s="84"/>
      <c r="BVH26" s="84"/>
      <c r="BVI26" s="84"/>
      <c r="BVJ26" s="84"/>
      <c r="BVK26" s="84"/>
      <c r="BVL26" s="84"/>
      <c r="BVM26" s="84"/>
      <c r="BVN26" s="84"/>
      <c r="BVO26" s="84"/>
      <c r="BVP26" s="84"/>
      <c r="BVQ26" s="84"/>
      <c r="BVR26" s="84"/>
      <c r="BVS26" s="84"/>
      <c r="BVT26" s="84"/>
      <c r="BVU26" s="84"/>
      <c r="BVV26" s="84"/>
      <c r="BVW26" s="84"/>
      <c r="BVX26" s="84"/>
      <c r="BVY26" s="84"/>
      <c r="BVZ26" s="84"/>
      <c r="BWA26" s="84"/>
      <c r="BWB26" s="84"/>
      <c r="BWC26" s="84"/>
      <c r="BWD26" s="84"/>
      <c r="BWE26" s="84"/>
      <c r="BWF26" s="84"/>
      <c r="BWG26" s="84"/>
      <c r="BWH26" s="84"/>
      <c r="BWI26" s="84"/>
      <c r="BWJ26" s="84"/>
      <c r="BWK26" s="84"/>
      <c r="BWL26" s="84"/>
      <c r="BWM26" s="84"/>
      <c r="BWN26" s="84"/>
      <c r="BWO26" s="84"/>
      <c r="BWP26" s="84"/>
      <c r="BWQ26" s="84"/>
      <c r="BWR26" s="84"/>
      <c r="BWS26" s="84"/>
      <c r="BWT26" s="84"/>
      <c r="BWU26" s="84"/>
      <c r="BWV26" s="84"/>
      <c r="BWW26" s="84"/>
      <c r="BWX26" s="84"/>
      <c r="BWY26" s="84"/>
      <c r="BWZ26" s="84"/>
      <c r="BXA26" s="84"/>
      <c r="BXB26" s="84"/>
      <c r="BXC26" s="84"/>
      <c r="BXD26" s="84"/>
      <c r="BXE26" s="84"/>
      <c r="BXF26" s="84"/>
      <c r="BXG26" s="84"/>
      <c r="BXH26" s="84"/>
      <c r="BXI26" s="84"/>
      <c r="BXJ26" s="84"/>
      <c r="BXK26" s="84"/>
      <c r="BXL26" s="84"/>
      <c r="BXM26" s="84"/>
      <c r="BXN26" s="84"/>
      <c r="BXO26" s="84"/>
      <c r="BXP26" s="84"/>
      <c r="BXQ26" s="84"/>
      <c r="BXR26" s="84"/>
      <c r="BXS26" s="84"/>
      <c r="BXT26" s="84"/>
      <c r="BXU26" s="84"/>
      <c r="BXV26" s="84"/>
      <c r="BXW26" s="84"/>
      <c r="BXX26" s="84"/>
      <c r="BXY26" s="84"/>
      <c r="BXZ26" s="84"/>
      <c r="BYA26" s="84"/>
      <c r="BYB26" s="84"/>
      <c r="BYC26" s="84"/>
      <c r="BYD26" s="84"/>
      <c r="BYE26" s="84"/>
      <c r="BYF26" s="84"/>
      <c r="BYG26" s="84"/>
      <c r="BYH26" s="84"/>
      <c r="BYI26" s="84"/>
      <c r="BYJ26" s="84"/>
      <c r="BYK26" s="84"/>
      <c r="BYL26" s="84"/>
      <c r="BYM26" s="84"/>
      <c r="BYN26" s="84"/>
      <c r="BYO26" s="84"/>
      <c r="BYP26" s="84"/>
      <c r="BYQ26" s="84"/>
      <c r="BYR26" s="84"/>
      <c r="BYS26" s="84"/>
      <c r="BYT26" s="84"/>
      <c r="BYU26" s="84"/>
      <c r="BYV26" s="84"/>
      <c r="BYW26" s="84"/>
      <c r="BYX26" s="84"/>
      <c r="BYY26" s="84"/>
      <c r="BYZ26" s="84"/>
      <c r="BZA26" s="84"/>
      <c r="BZB26" s="84"/>
      <c r="BZC26" s="84"/>
      <c r="BZD26" s="84"/>
      <c r="BZE26" s="84"/>
      <c r="BZF26" s="84"/>
      <c r="BZG26" s="84"/>
      <c r="BZH26" s="84"/>
      <c r="BZI26" s="84"/>
      <c r="BZJ26" s="84"/>
      <c r="BZK26" s="84"/>
      <c r="BZL26" s="84"/>
      <c r="BZM26" s="84"/>
      <c r="BZN26" s="84"/>
      <c r="BZO26" s="84"/>
      <c r="BZP26" s="84"/>
      <c r="BZQ26" s="84"/>
      <c r="BZR26" s="84"/>
      <c r="BZS26" s="84"/>
      <c r="BZT26" s="84"/>
      <c r="BZU26" s="84"/>
      <c r="BZV26" s="84"/>
      <c r="BZW26" s="84"/>
      <c r="BZX26" s="84"/>
      <c r="BZY26" s="84"/>
      <c r="BZZ26" s="84"/>
      <c r="CAA26" s="84"/>
      <c r="CAB26" s="84"/>
      <c r="CAC26" s="84"/>
      <c r="CAD26" s="84"/>
      <c r="CAE26" s="84"/>
      <c r="CAF26" s="84"/>
      <c r="CAG26" s="84"/>
      <c r="CAH26" s="84"/>
      <c r="CAI26" s="84"/>
      <c r="CAJ26" s="84"/>
      <c r="CAK26" s="84"/>
      <c r="CAL26" s="84"/>
      <c r="CAM26" s="84"/>
      <c r="CAN26" s="84"/>
      <c r="CAO26" s="84"/>
      <c r="CAP26" s="84"/>
      <c r="CAQ26" s="84"/>
      <c r="CAR26" s="84"/>
      <c r="CAS26" s="84"/>
      <c r="CAT26" s="84"/>
      <c r="CAU26" s="84"/>
      <c r="CAV26" s="84"/>
      <c r="CAW26" s="84"/>
      <c r="CAX26" s="84"/>
      <c r="CAY26" s="84"/>
      <c r="CAZ26" s="84"/>
      <c r="CBA26" s="84"/>
      <c r="CBB26" s="84"/>
      <c r="CBC26" s="84"/>
      <c r="CBD26" s="84"/>
      <c r="CBE26" s="84"/>
      <c r="CBF26" s="84"/>
      <c r="CBG26" s="84"/>
      <c r="CBH26" s="84"/>
      <c r="CBI26" s="84"/>
      <c r="CBJ26" s="84"/>
      <c r="CBK26" s="84"/>
      <c r="CBL26" s="84"/>
      <c r="CBM26" s="84"/>
      <c r="CBN26" s="84"/>
      <c r="CBO26" s="84"/>
      <c r="CBP26" s="84"/>
      <c r="CBQ26" s="84"/>
      <c r="CBR26" s="84"/>
      <c r="CBS26" s="84"/>
      <c r="CBT26" s="84"/>
      <c r="CBU26" s="84"/>
      <c r="CBV26" s="84"/>
      <c r="CBW26" s="84"/>
      <c r="CBX26" s="84"/>
      <c r="CBY26" s="84"/>
      <c r="CBZ26" s="84"/>
      <c r="CCA26" s="84"/>
      <c r="CCB26" s="84"/>
      <c r="CCC26" s="84"/>
      <c r="CCD26" s="84"/>
      <c r="CCE26" s="84"/>
      <c r="CCF26" s="84"/>
      <c r="CCG26" s="84"/>
      <c r="CCH26" s="84"/>
      <c r="CCI26" s="84"/>
      <c r="CCJ26" s="84"/>
      <c r="CCK26" s="84"/>
      <c r="CCL26" s="84"/>
      <c r="CCM26" s="84"/>
      <c r="CCN26" s="84"/>
      <c r="CCO26" s="84"/>
      <c r="CCP26" s="84"/>
      <c r="CCQ26" s="84"/>
      <c r="CCR26" s="84"/>
      <c r="CCS26" s="84"/>
      <c r="CCT26" s="84"/>
      <c r="CCU26" s="84"/>
      <c r="CCV26" s="84"/>
      <c r="CCW26" s="84"/>
      <c r="CCX26" s="84"/>
      <c r="CCY26" s="84"/>
      <c r="CCZ26" s="84"/>
      <c r="CDA26" s="84"/>
      <c r="CDB26" s="84"/>
      <c r="CDC26" s="84"/>
      <c r="CDD26" s="84"/>
      <c r="CDE26" s="84"/>
      <c r="CDF26" s="84"/>
      <c r="CDG26" s="84"/>
      <c r="CDH26" s="84"/>
      <c r="CDI26" s="84"/>
      <c r="CDJ26" s="84"/>
      <c r="CDK26" s="84"/>
      <c r="CDL26" s="84"/>
      <c r="CDM26" s="84"/>
      <c r="CDN26" s="84"/>
      <c r="CDO26" s="84"/>
      <c r="CDP26" s="84"/>
      <c r="CDQ26" s="84"/>
      <c r="CDR26" s="84"/>
      <c r="CDS26" s="84"/>
      <c r="CDT26" s="84"/>
      <c r="CDU26" s="84"/>
      <c r="CDV26" s="84"/>
      <c r="CDW26" s="84"/>
      <c r="CDX26" s="84"/>
      <c r="CDY26" s="84"/>
      <c r="CDZ26" s="84"/>
      <c r="CEA26" s="84"/>
      <c r="CEB26" s="84"/>
      <c r="CEC26" s="84"/>
      <c r="CED26" s="84"/>
      <c r="CEE26" s="84"/>
      <c r="CEF26" s="84"/>
      <c r="CEG26" s="84"/>
      <c r="CEH26" s="84"/>
      <c r="CEI26" s="84"/>
      <c r="CEJ26" s="84"/>
      <c r="CEK26" s="84"/>
      <c r="CEL26" s="84"/>
      <c r="CEM26" s="84"/>
      <c r="CEN26" s="84"/>
      <c r="CEO26" s="84"/>
      <c r="CEP26" s="84"/>
      <c r="CEQ26" s="84"/>
      <c r="CER26" s="84"/>
      <c r="CES26" s="84"/>
      <c r="CET26" s="84"/>
      <c r="CEU26" s="84"/>
      <c r="CEV26" s="84"/>
      <c r="CEW26" s="84"/>
      <c r="CEX26" s="84"/>
      <c r="CEY26" s="84"/>
      <c r="CEZ26" s="84"/>
      <c r="CFA26" s="84"/>
      <c r="CFB26" s="84"/>
      <c r="CFC26" s="84"/>
      <c r="CFD26" s="84"/>
      <c r="CFE26" s="84"/>
      <c r="CFF26" s="84"/>
      <c r="CFG26" s="84"/>
      <c r="CFH26" s="84"/>
      <c r="CFI26" s="84"/>
      <c r="CFJ26" s="84"/>
      <c r="CFK26" s="84"/>
      <c r="CFL26" s="84"/>
      <c r="CFM26" s="84"/>
      <c r="CFN26" s="84"/>
      <c r="CFO26" s="84"/>
      <c r="CFP26" s="84"/>
      <c r="CFQ26" s="84"/>
      <c r="CFR26" s="84"/>
      <c r="CFS26" s="84"/>
      <c r="CFT26" s="84"/>
      <c r="CFU26" s="84"/>
      <c r="CFV26" s="84"/>
      <c r="CFW26" s="84"/>
      <c r="CFX26" s="84"/>
      <c r="CFY26" s="84"/>
      <c r="CFZ26" s="84"/>
      <c r="CGA26" s="84"/>
      <c r="CGB26" s="84"/>
      <c r="CGC26" s="84"/>
      <c r="CGD26" s="84"/>
      <c r="CGE26" s="84"/>
      <c r="CGF26" s="84"/>
      <c r="CGG26" s="84"/>
      <c r="CGH26" s="84"/>
      <c r="CGI26" s="84"/>
      <c r="CGJ26" s="84"/>
      <c r="CGK26" s="84"/>
      <c r="CGL26" s="84"/>
      <c r="CGM26" s="84"/>
      <c r="CGN26" s="84"/>
      <c r="CGO26" s="84"/>
      <c r="CGP26" s="84"/>
      <c r="CGQ26" s="84"/>
      <c r="CGR26" s="84"/>
      <c r="CGS26" s="84"/>
      <c r="CGT26" s="84"/>
      <c r="CGU26" s="84"/>
      <c r="CGV26" s="84"/>
      <c r="CGW26" s="84"/>
      <c r="CGX26" s="84"/>
      <c r="CGY26" s="84"/>
      <c r="CGZ26" s="84"/>
      <c r="CHA26" s="84"/>
      <c r="CHB26" s="84"/>
      <c r="CHC26" s="84"/>
      <c r="CHD26" s="84"/>
      <c r="CHE26" s="84"/>
      <c r="CHF26" s="84"/>
      <c r="CHG26" s="84"/>
      <c r="CHH26" s="84"/>
      <c r="CHI26" s="84"/>
      <c r="CHJ26" s="84"/>
      <c r="CHK26" s="84"/>
      <c r="CHL26" s="84"/>
      <c r="CHM26" s="84"/>
      <c r="CHN26" s="84"/>
      <c r="CHO26" s="84"/>
      <c r="CHP26" s="84"/>
      <c r="CHQ26" s="84"/>
      <c r="CHR26" s="84"/>
      <c r="CHS26" s="84"/>
      <c r="CHT26" s="84"/>
      <c r="CHU26" s="84"/>
      <c r="CHV26" s="84"/>
      <c r="CHW26" s="84"/>
      <c r="CHX26" s="84"/>
      <c r="CHY26" s="84"/>
      <c r="CHZ26" s="84"/>
      <c r="CIA26" s="84"/>
      <c r="CIB26" s="84"/>
      <c r="CIC26" s="84"/>
      <c r="CID26" s="84"/>
      <c r="CIE26" s="84"/>
      <c r="CIF26" s="84"/>
      <c r="CIG26" s="84"/>
      <c r="CIH26" s="84"/>
      <c r="CII26" s="84"/>
      <c r="CIJ26" s="84"/>
      <c r="CIK26" s="84"/>
      <c r="CIL26" s="84"/>
      <c r="CIM26" s="84"/>
      <c r="CIN26" s="84"/>
      <c r="CIO26" s="84"/>
      <c r="CIP26" s="84"/>
      <c r="CIQ26" s="84"/>
      <c r="CIR26" s="84"/>
      <c r="CIS26" s="84"/>
      <c r="CIT26" s="84"/>
      <c r="CIU26" s="84"/>
      <c r="CIV26" s="84"/>
      <c r="CIW26" s="84"/>
      <c r="CIX26" s="84"/>
      <c r="CIY26" s="84"/>
      <c r="CIZ26" s="84"/>
      <c r="CJA26" s="84"/>
      <c r="CJB26" s="84"/>
      <c r="CJC26" s="84"/>
      <c r="CJD26" s="84"/>
      <c r="CJE26" s="84"/>
      <c r="CJF26" s="84"/>
      <c r="CJG26" s="84"/>
      <c r="CJH26" s="84"/>
      <c r="CJI26" s="84"/>
      <c r="CJJ26" s="84"/>
      <c r="CJK26" s="84"/>
      <c r="CJL26" s="84"/>
      <c r="CJM26" s="84"/>
      <c r="CJN26" s="84"/>
      <c r="CJO26" s="84"/>
      <c r="CJP26" s="84"/>
      <c r="CJQ26" s="84"/>
      <c r="CJR26" s="84"/>
      <c r="CJS26" s="84"/>
      <c r="CJT26" s="84"/>
      <c r="CJU26" s="84"/>
      <c r="CJV26" s="84"/>
      <c r="CJW26" s="84"/>
      <c r="CJX26" s="84"/>
      <c r="CJY26" s="84"/>
      <c r="CJZ26" s="84"/>
      <c r="CKA26" s="84"/>
      <c r="CKB26" s="84"/>
      <c r="CKC26" s="84"/>
      <c r="CKD26" s="84"/>
      <c r="CKE26" s="84"/>
      <c r="CKF26" s="84"/>
      <c r="CKG26" s="84"/>
      <c r="CKH26" s="84"/>
      <c r="CKI26" s="84"/>
      <c r="CKJ26" s="84"/>
      <c r="CKK26" s="84"/>
      <c r="CKL26" s="84"/>
      <c r="CKM26" s="84"/>
      <c r="CKN26" s="84"/>
      <c r="CKO26" s="84"/>
      <c r="CKP26" s="84"/>
      <c r="CKQ26" s="84"/>
      <c r="CKR26" s="84"/>
      <c r="CKS26" s="84"/>
      <c r="CKT26" s="84"/>
      <c r="CKU26" s="84"/>
      <c r="CKV26" s="84"/>
      <c r="CKW26" s="84"/>
      <c r="CKX26" s="84"/>
      <c r="CKY26" s="84"/>
      <c r="CKZ26" s="84"/>
      <c r="CLA26" s="84"/>
      <c r="CLB26" s="84"/>
      <c r="CLC26" s="84"/>
      <c r="CLD26" s="84"/>
      <c r="CLE26" s="84"/>
      <c r="CLF26" s="84"/>
      <c r="CLG26" s="84"/>
      <c r="CLH26" s="84"/>
      <c r="CLI26" s="84"/>
      <c r="CLJ26" s="84"/>
      <c r="CLK26" s="84"/>
      <c r="CLL26" s="84"/>
      <c r="CLM26" s="84"/>
      <c r="CLN26" s="84"/>
      <c r="CLO26" s="84"/>
      <c r="CLP26" s="84"/>
      <c r="CLQ26" s="84"/>
      <c r="CLR26" s="84"/>
      <c r="CLS26" s="84"/>
      <c r="CLT26" s="84"/>
      <c r="CLU26" s="84"/>
      <c r="CLV26" s="84"/>
      <c r="CLW26" s="84"/>
      <c r="CLX26" s="84"/>
      <c r="CLY26" s="84"/>
      <c r="CLZ26" s="84"/>
      <c r="CMA26" s="84"/>
      <c r="CMB26" s="84"/>
      <c r="CMC26" s="84"/>
      <c r="CMD26" s="84"/>
      <c r="CME26" s="84"/>
      <c r="CMF26" s="84"/>
      <c r="CMG26" s="84"/>
      <c r="CMH26" s="84"/>
      <c r="CMI26" s="84"/>
      <c r="CMJ26" s="84"/>
      <c r="CMK26" s="84"/>
      <c r="CML26" s="84"/>
      <c r="CMM26" s="84"/>
      <c r="CMN26" s="84"/>
      <c r="CMO26" s="84"/>
      <c r="CMP26" s="84"/>
      <c r="CMQ26" s="84"/>
      <c r="CMR26" s="84"/>
      <c r="CMS26" s="84"/>
      <c r="CMT26" s="84"/>
      <c r="CMU26" s="84"/>
      <c r="CMV26" s="84"/>
      <c r="CMW26" s="84"/>
      <c r="CMX26" s="84"/>
      <c r="CMY26" s="84"/>
      <c r="CMZ26" s="84"/>
      <c r="CNA26" s="84"/>
      <c r="CNB26" s="84"/>
      <c r="CNC26" s="84"/>
      <c r="CND26" s="84"/>
      <c r="CNE26" s="84"/>
      <c r="CNF26" s="84"/>
      <c r="CNG26" s="84"/>
      <c r="CNH26" s="84"/>
      <c r="CNI26" s="84"/>
      <c r="CNJ26" s="84"/>
      <c r="CNK26" s="84"/>
      <c r="CNL26" s="84"/>
      <c r="CNM26" s="84"/>
      <c r="CNN26" s="84"/>
      <c r="CNO26" s="84"/>
      <c r="CNP26" s="84"/>
      <c r="CNQ26" s="84"/>
      <c r="CNR26" s="84"/>
      <c r="CNS26" s="84"/>
      <c r="CNT26" s="84"/>
      <c r="CNU26" s="84"/>
      <c r="CNV26" s="84"/>
      <c r="CNW26" s="84"/>
      <c r="CNX26" s="84"/>
      <c r="CNY26" s="84"/>
      <c r="CNZ26" s="84"/>
      <c r="COA26" s="84"/>
      <c r="COB26" s="84"/>
      <c r="COC26" s="84"/>
      <c r="COD26" s="84"/>
      <c r="COE26" s="84"/>
      <c r="COF26" s="84"/>
      <c r="COG26" s="84"/>
      <c r="COH26" s="84"/>
      <c r="COI26" s="84"/>
      <c r="COJ26" s="84"/>
      <c r="COK26" s="84"/>
      <c r="COL26" s="84"/>
      <c r="COM26" s="84"/>
      <c r="CON26" s="84"/>
      <c r="COO26" s="84"/>
      <c r="COP26" s="84"/>
      <c r="COQ26" s="84"/>
      <c r="COR26" s="84"/>
      <c r="COS26" s="84"/>
      <c r="COT26" s="84"/>
      <c r="COU26" s="84"/>
      <c r="COV26" s="84"/>
      <c r="COW26" s="84"/>
      <c r="COX26" s="84"/>
      <c r="COY26" s="84"/>
      <c r="COZ26" s="84"/>
      <c r="CPA26" s="84"/>
      <c r="CPB26" s="84"/>
      <c r="CPC26" s="84"/>
      <c r="CPD26" s="84"/>
      <c r="CPE26" s="84"/>
      <c r="CPF26" s="84"/>
      <c r="CPG26" s="84"/>
      <c r="CPH26" s="84"/>
      <c r="CPI26" s="84"/>
      <c r="CPJ26" s="84"/>
      <c r="CPK26" s="84"/>
      <c r="CPL26" s="84"/>
      <c r="CPM26" s="84"/>
      <c r="CPN26" s="84"/>
      <c r="CPO26" s="84"/>
      <c r="CPP26" s="84"/>
      <c r="CPQ26" s="84"/>
      <c r="CPR26" s="84"/>
      <c r="CPS26" s="84"/>
      <c r="CPT26" s="84"/>
      <c r="CPU26" s="84"/>
      <c r="CPV26" s="84"/>
      <c r="CPW26" s="84"/>
      <c r="CPX26" s="84"/>
      <c r="CPY26" s="84"/>
      <c r="CPZ26" s="84"/>
      <c r="CQA26" s="84"/>
      <c r="CQB26" s="84"/>
      <c r="CQC26" s="84"/>
      <c r="CQD26" s="84"/>
      <c r="CQE26" s="84"/>
      <c r="CQF26" s="84"/>
      <c r="CQG26" s="84"/>
      <c r="CQH26" s="84"/>
      <c r="CQI26" s="84"/>
      <c r="CQJ26" s="84"/>
      <c r="CQK26" s="84"/>
      <c r="CQL26" s="84"/>
      <c r="CQM26" s="84"/>
      <c r="CQN26" s="84"/>
      <c r="CQO26" s="84"/>
      <c r="CQP26" s="84"/>
      <c r="CQQ26" s="84"/>
      <c r="CQR26" s="84"/>
      <c r="CQS26" s="84"/>
      <c r="CQT26" s="84"/>
      <c r="CQU26" s="84"/>
      <c r="CQV26" s="84"/>
      <c r="CQW26" s="84"/>
      <c r="CQX26" s="84"/>
      <c r="CQY26" s="84"/>
      <c r="CQZ26" s="84"/>
      <c r="CRA26" s="84"/>
      <c r="CRB26" s="84"/>
      <c r="CRC26" s="84"/>
      <c r="CRD26" s="84"/>
      <c r="CRE26" s="84"/>
      <c r="CRF26" s="84"/>
      <c r="CRG26" s="84"/>
      <c r="CRH26" s="84"/>
      <c r="CRI26" s="84"/>
      <c r="CRJ26" s="84"/>
      <c r="CRK26" s="84"/>
      <c r="CRL26" s="84"/>
      <c r="CRM26" s="84"/>
      <c r="CRN26" s="84"/>
      <c r="CRO26" s="84"/>
      <c r="CRP26" s="84"/>
      <c r="CRQ26" s="84"/>
      <c r="CRR26" s="84"/>
      <c r="CRS26" s="84"/>
      <c r="CRT26" s="84"/>
      <c r="CRU26" s="84"/>
      <c r="CRV26" s="84"/>
      <c r="CRW26" s="84"/>
      <c r="CRX26" s="84"/>
      <c r="CRY26" s="84"/>
      <c r="CRZ26" s="84"/>
      <c r="CSA26" s="84"/>
      <c r="CSB26" s="84"/>
      <c r="CSC26" s="84"/>
      <c r="CSD26" s="84"/>
      <c r="CSE26" s="84"/>
      <c r="CSF26" s="84"/>
      <c r="CSG26" s="84"/>
      <c r="CSH26" s="84"/>
      <c r="CSI26" s="84"/>
      <c r="CSJ26" s="84"/>
      <c r="CSK26" s="84"/>
      <c r="CSL26" s="84"/>
      <c r="CSM26" s="84"/>
      <c r="CSN26" s="84"/>
      <c r="CSO26" s="84"/>
      <c r="CSP26" s="84"/>
      <c r="CSQ26" s="84"/>
      <c r="CSR26" s="84"/>
      <c r="CSS26" s="84"/>
      <c r="CST26" s="84"/>
      <c r="CSU26" s="84"/>
      <c r="CSV26" s="84"/>
      <c r="CSW26" s="84"/>
      <c r="CSX26" s="84"/>
      <c r="CSY26" s="84"/>
      <c r="CSZ26" s="84"/>
      <c r="CTA26" s="84"/>
      <c r="CTB26" s="84"/>
      <c r="CTC26" s="84"/>
      <c r="CTD26" s="84"/>
      <c r="CTE26" s="84"/>
      <c r="CTF26" s="84"/>
      <c r="CTG26" s="84"/>
      <c r="CTH26" s="84"/>
      <c r="CTI26" s="84"/>
      <c r="CTJ26" s="84"/>
      <c r="CTK26" s="84"/>
      <c r="CTL26" s="84"/>
      <c r="CTM26" s="84"/>
      <c r="CTN26" s="84"/>
      <c r="CTO26" s="84"/>
      <c r="CTP26" s="84"/>
      <c r="CTQ26" s="84"/>
      <c r="CTR26" s="84"/>
      <c r="CTS26" s="84"/>
      <c r="CTT26" s="84"/>
      <c r="CTU26" s="84"/>
      <c r="CTV26" s="84"/>
      <c r="CTW26" s="84"/>
      <c r="CTX26" s="84"/>
      <c r="CTY26" s="84"/>
      <c r="CTZ26" s="84"/>
      <c r="CUA26" s="84"/>
      <c r="CUB26" s="84"/>
      <c r="CUC26" s="84"/>
      <c r="CUD26" s="84"/>
      <c r="CUE26" s="84"/>
      <c r="CUF26" s="84"/>
      <c r="CUG26" s="84"/>
      <c r="CUH26" s="84"/>
      <c r="CUI26" s="84"/>
      <c r="CUJ26" s="84"/>
      <c r="CUK26" s="84"/>
      <c r="CUL26" s="84"/>
      <c r="CUM26" s="84"/>
      <c r="CUN26" s="84"/>
      <c r="CUO26" s="84"/>
      <c r="CUP26" s="84"/>
      <c r="CUQ26" s="84"/>
      <c r="CUR26" s="84"/>
      <c r="CUS26" s="84"/>
      <c r="CUT26" s="84"/>
      <c r="CUU26" s="84"/>
      <c r="CUV26" s="84"/>
      <c r="CUW26" s="84"/>
      <c r="CUX26" s="84"/>
      <c r="CUY26" s="84"/>
      <c r="CUZ26" s="84"/>
      <c r="CVA26" s="84"/>
      <c r="CVB26" s="84"/>
      <c r="CVC26" s="84"/>
      <c r="CVD26" s="84"/>
      <c r="CVE26" s="84"/>
      <c r="CVF26" s="84"/>
      <c r="CVG26" s="84"/>
      <c r="CVH26" s="84"/>
      <c r="CVI26" s="84"/>
      <c r="CVJ26" s="84"/>
      <c r="CVK26" s="84"/>
      <c r="CVL26" s="84"/>
      <c r="CVM26" s="84"/>
      <c r="CVN26" s="84"/>
      <c r="CVO26" s="84"/>
      <c r="CVP26" s="84"/>
      <c r="CVQ26" s="84"/>
      <c r="CVR26" s="84"/>
      <c r="CVS26" s="84"/>
      <c r="CVT26" s="84"/>
      <c r="CVU26" s="84"/>
      <c r="CVV26" s="84"/>
      <c r="CVW26" s="84"/>
      <c r="CVX26" s="84"/>
      <c r="CVY26" s="84"/>
      <c r="CVZ26" s="84"/>
      <c r="CWA26" s="84"/>
      <c r="CWB26" s="84"/>
      <c r="CWC26" s="84"/>
      <c r="CWD26" s="84"/>
      <c r="CWE26" s="84"/>
      <c r="CWF26" s="84"/>
      <c r="CWG26" s="84"/>
      <c r="CWH26" s="84"/>
      <c r="CWI26" s="84"/>
      <c r="CWJ26" s="84"/>
      <c r="CWK26" s="84"/>
      <c r="CWL26" s="84"/>
      <c r="CWM26" s="84"/>
      <c r="CWN26" s="84"/>
      <c r="CWO26" s="84"/>
      <c r="CWP26" s="84"/>
      <c r="CWQ26" s="84"/>
      <c r="CWR26" s="84"/>
      <c r="CWS26" s="84"/>
      <c r="CWT26" s="84"/>
      <c r="CWU26" s="84"/>
      <c r="CWV26" s="84"/>
      <c r="CWW26" s="84"/>
      <c r="CWX26" s="84"/>
      <c r="CWY26" s="84"/>
      <c r="CWZ26" s="84"/>
      <c r="CXA26" s="84"/>
      <c r="CXB26" s="84"/>
      <c r="CXC26" s="84"/>
      <c r="CXD26" s="84"/>
      <c r="CXE26" s="84"/>
      <c r="CXF26" s="84"/>
      <c r="CXG26" s="84"/>
      <c r="CXH26" s="84"/>
      <c r="CXI26" s="84"/>
      <c r="CXJ26" s="84"/>
      <c r="CXK26" s="84"/>
      <c r="CXL26" s="84"/>
      <c r="CXM26" s="84"/>
      <c r="CXN26" s="84"/>
      <c r="CXO26" s="84"/>
      <c r="CXP26" s="84"/>
      <c r="CXQ26" s="84"/>
      <c r="CXR26" s="84"/>
      <c r="CXS26" s="84"/>
      <c r="CXT26" s="84"/>
      <c r="CXU26" s="84"/>
      <c r="CXV26" s="84"/>
      <c r="CXW26" s="84"/>
      <c r="CXX26" s="84"/>
      <c r="CXY26" s="84"/>
      <c r="CXZ26" s="84"/>
      <c r="CYA26" s="84"/>
      <c r="CYB26" s="84"/>
      <c r="CYC26" s="84"/>
      <c r="CYD26" s="84"/>
      <c r="CYE26" s="84"/>
      <c r="CYF26" s="84"/>
      <c r="CYG26" s="84"/>
      <c r="CYH26" s="84"/>
      <c r="CYI26" s="84"/>
      <c r="CYJ26" s="84"/>
      <c r="CYK26" s="84"/>
      <c r="CYL26" s="84"/>
      <c r="CYM26" s="84"/>
      <c r="CYN26" s="84"/>
      <c r="CYO26" s="84"/>
      <c r="CYP26" s="84"/>
      <c r="CYQ26" s="84"/>
      <c r="CYR26" s="84"/>
      <c r="CYS26" s="84"/>
      <c r="CYT26" s="84"/>
      <c r="CYU26" s="84"/>
      <c r="CYV26" s="84"/>
      <c r="CYW26" s="84"/>
      <c r="CYX26" s="84"/>
      <c r="CYY26" s="84"/>
      <c r="CYZ26" s="84"/>
      <c r="CZA26" s="84"/>
      <c r="CZB26" s="84"/>
      <c r="CZC26" s="84"/>
      <c r="CZD26" s="84"/>
      <c r="CZE26" s="84"/>
      <c r="CZF26" s="84"/>
      <c r="CZG26" s="84"/>
      <c r="CZH26" s="84"/>
      <c r="CZI26" s="84"/>
      <c r="CZJ26" s="84"/>
      <c r="CZK26" s="84"/>
      <c r="CZL26" s="84"/>
      <c r="CZM26" s="84"/>
      <c r="CZN26" s="84"/>
      <c r="CZO26" s="84"/>
      <c r="CZP26" s="84"/>
      <c r="CZQ26" s="84"/>
      <c r="CZR26" s="84"/>
      <c r="CZS26" s="84"/>
      <c r="CZT26" s="84"/>
      <c r="CZU26" s="84"/>
      <c r="CZV26" s="84"/>
      <c r="CZW26" s="84"/>
      <c r="CZX26" s="84"/>
      <c r="CZY26" s="84"/>
      <c r="CZZ26" s="84"/>
      <c r="DAA26" s="84"/>
      <c r="DAB26" s="84"/>
      <c r="DAC26" s="84"/>
      <c r="DAD26" s="84"/>
      <c r="DAE26" s="84"/>
      <c r="DAF26" s="84"/>
      <c r="DAG26" s="84"/>
      <c r="DAH26" s="84"/>
      <c r="DAI26" s="84"/>
      <c r="DAJ26" s="84"/>
      <c r="DAK26" s="84"/>
      <c r="DAL26" s="84"/>
      <c r="DAM26" s="84"/>
      <c r="DAN26" s="84"/>
      <c r="DAO26" s="84"/>
      <c r="DAP26" s="84"/>
      <c r="DAQ26" s="84"/>
      <c r="DAR26" s="84"/>
      <c r="DAS26" s="84"/>
      <c r="DAT26" s="84"/>
      <c r="DAU26" s="84"/>
      <c r="DAV26" s="84"/>
      <c r="DAW26" s="84"/>
      <c r="DAX26" s="84"/>
      <c r="DAY26" s="84"/>
      <c r="DAZ26" s="84"/>
      <c r="DBA26" s="84"/>
      <c r="DBB26" s="84"/>
      <c r="DBC26" s="84"/>
      <c r="DBD26" s="84"/>
      <c r="DBE26" s="84"/>
      <c r="DBF26" s="84"/>
      <c r="DBG26" s="84"/>
      <c r="DBH26" s="84"/>
      <c r="DBI26" s="84"/>
      <c r="DBJ26" s="84"/>
      <c r="DBK26" s="84"/>
      <c r="DBL26" s="84"/>
      <c r="DBM26" s="84"/>
      <c r="DBN26" s="84"/>
      <c r="DBO26" s="84"/>
      <c r="DBP26" s="84"/>
      <c r="DBQ26" s="84"/>
      <c r="DBR26" s="84"/>
      <c r="DBS26" s="84"/>
      <c r="DBT26" s="84"/>
      <c r="DBU26" s="84"/>
      <c r="DBV26" s="84"/>
      <c r="DBW26" s="84"/>
      <c r="DBX26" s="84"/>
      <c r="DBY26" s="84"/>
      <c r="DBZ26" s="84"/>
      <c r="DCA26" s="84"/>
      <c r="DCB26" s="84"/>
      <c r="DCC26" s="84"/>
      <c r="DCD26" s="84"/>
      <c r="DCE26" s="84"/>
      <c r="DCF26" s="84"/>
      <c r="DCG26" s="84"/>
      <c r="DCH26" s="84"/>
      <c r="DCI26" s="84"/>
      <c r="DCJ26" s="84"/>
      <c r="DCK26" s="84"/>
      <c r="DCL26" s="84"/>
      <c r="DCM26" s="84"/>
      <c r="DCN26" s="84"/>
      <c r="DCO26" s="84"/>
      <c r="DCP26" s="84"/>
      <c r="DCQ26" s="84"/>
      <c r="DCR26" s="84"/>
      <c r="DCS26" s="84"/>
      <c r="DCT26" s="84"/>
      <c r="DCU26" s="84"/>
      <c r="DCV26" s="84"/>
      <c r="DCW26" s="84"/>
      <c r="DCX26" s="84"/>
      <c r="DCY26" s="84"/>
      <c r="DCZ26" s="84"/>
      <c r="DDA26" s="84"/>
      <c r="DDB26" s="84"/>
      <c r="DDC26" s="84"/>
      <c r="DDD26" s="84"/>
      <c r="DDE26" s="84"/>
      <c r="DDF26" s="84"/>
      <c r="DDG26" s="84"/>
      <c r="DDH26" s="84"/>
      <c r="DDI26" s="84"/>
      <c r="DDJ26" s="84"/>
      <c r="DDK26" s="84"/>
      <c r="DDL26" s="84"/>
      <c r="DDM26" s="84"/>
      <c r="DDN26" s="84"/>
      <c r="DDO26" s="84"/>
      <c r="DDP26" s="84"/>
      <c r="DDQ26" s="84"/>
      <c r="DDR26" s="84"/>
      <c r="DDS26" s="84"/>
      <c r="DDT26" s="84"/>
      <c r="DDU26" s="84"/>
      <c r="DDV26" s="84"/>
      <c r="DDW26" s="84"/>
      <c r="DDX26" s="84"/>
      <c r="DDY26" s="84"/>
      <c r="DDZ26" s="84"/>
      <c r="DEA26" s="84"/>
      <c r="DEB26" s="84"/>
      <c r="DEC26" s="84"/>
      <c r="DED26" s="84"/>
      <c r="DEE26" s="84"/>
      <c r="DEF26" s="84"/>
      <c r="DEG26" s="84"/>
      <c r="DEH26" s="84"/>
      <c r="DEI26" s="84"/>
      <c r="DEJ26" s="84"/>
      <c r="DEK26" s="84"/>
      <c r="DEL26" s="84"/>
      <c r="DEM26" s="84"/>
      <c r="DEN26" s="84"/>
      <c r="DEO26" s="84"/>
      <c r="DEP26" s="84"/>
      <c r="DEQ26" s="84"/>
      <c r="DER26" s="84"/>
      <c r="DES26" s="84"/>
      <c r="DET26" s="84"/>
      <c r="DEU26" s="84"/>
      <c r="DEV26" s="84"/>
      <c r="DEW26" s="84"/>
      <c r="DEX26" s="84"/>
      <c r="DEY26" s="84"/>
      <c r="DEZ26" s="84"/>
      <c r="DFA26" s="84"/>
      <c r="DFB26" s="84"/>
      <c r="DFC26" s="84"/>
      <c r="DFD26" s="84"/>
      <c r="DFE26" s="84"/>
      <c r="DFF26" s="84"/>
      <c r="DFG26" s="84"/>
      <c r="DFH26" s="84"/>
      <c r="DFI26" s="84"/>
      <c r="DFJ26" s="84"/>
      <c r="DFK26" s="84"/>
      <c r="DFL26" s="84"/>
      <c r="DFM26" s="84"/>
      <c r="DFN26" s="84"/>
      <c r="DFO26" s="84"/>
      <c r="DFP26" s="84"/>
      <c r="DFQ26" s="84"/>
      <c r="DFR26" s="84"/>
      <c r="DFS26" s="84"/>
      <c r="DFT26" s="84"/>
      <c r="DFU26" s="84"/>
      <c r="DFV26" s="84"/>
      <c r="DFW26" s="84"/>
      <c r="DFX26" s="84"/>
      <c r="DFY26" s="84"/>
      <c r="DFZ26" s="84"/>
      <c r="DGA26" s="84"/>
      <c r="DGB26" s="84"/>
      <c r="DGC26" s="84"/>
      <c r="DGD26" s="84"/>
      <c r="DGE26" s="84"/>
      <c r="DGF26" s="84"/>
      <c r="DGG26" s="84"/>
      <c r="DGH26" s="84"/>
      <c r="DGI26" s="84"/>
      <c r="DGJ26" s="84"/>
      <c r="DGK26" s="84"/>
      <c r="DGL26" s="84"/>
      <c r="DGM26" s="84"/>
      <c r="DGN26" s="84"/>
      <c r="DGO26" s="84"/>
      <c r="DGP26" s="84"/>
      <c r="DGQ26" s="84"/>
      <c r="DGR26" s="84"/>
      <c r="DGS26" s="84"/>
      <c r="DGT26" s="84"/>
      <c r="DGU26" s="84"/>
      <c r="DGV26" s="84"/>
      <c r="DGW26" s="84"/>
      <c r="DGX26" s="84"/>
      <c r="DGY26" s="84"/>
      <c r="DGZ26" s="84"/>
      <c r="DHA26" s="84"/>
      <c r="DHB26" s="84"/>
      <c r="DHC26" s="84"/>
      <c r="DHD26" s="84"/>
      <c r="DHE26" s="84"/>
      <c r="DHF26" s="84"/>
      <c r="DHG26" s="84"/>
      <c r="DHH26" s="84"/>
      <c r="DHI26" s="84"/>
      <c r="DHJ26" s="84"/>
      <c r="DHK26" s="84"/>
      <c r="DHL26" s="84"/>
      <c r="DHM26" s="84"/>
      <c r="DHN26" s="84"/>
      <c r="DHO26" s="84"/>
      <c r="DHP26" s="84"/>
      <c r="DHQ26" s="84"/>
      <c r="DHR26" s="84"/>
      <c r="DHS26" s="84"/>
      <c r="DHT26" s="84"/>
      <c r="DHU26" s="84"/>
      <c r="DHV26" s="84"/>
      <c r="DHW26" s="84"/>
      <c r="DHX26" s="84"/>
      <c r="DHY26" s="84"/>
      <c r="DHZ26" s="84"/>
      <c r="DIA26" s="84"/>
      <c r="DIB26" s="84"/>
      <c r="DIC26" s="84"/>
      <c r="DID26" s="84"/>
      <c r="DIE26" s="84"/>
      <c r="DIF26" s="84"/>
      <c r="DIG26" s="84"/>
      <c r="DIH26" s="84"/>
      <c r="DII26" s="84"/>
      <c r="DIJ26" s="84"/>
      <c r="DIK26" s="84"/>
      <c r="DIL26" s="84"/>
      <c r="DIM26" s="84"/>
      <c r="DIN26" s="84"/>
      <c r="DIO26" s="84"/>
      <c r="DIP26" s="84"/>
      <c r="DIQ26" s="84"/>
      <c r="DIR26" s="84"/>
      <c r="DIS26" s="84"/>
      <c r="DIT26" s="84"/>
      <c r="DIU26" s="84"/>
      <c r="DIV26" s="84"/>
      <c r="DIW26" s="84"/>
      <c r="DIX26" s="84"/>
      <c r="DIY26" s="84"/>
      <c r="DIZ26" s="84"/>
      <c r="DJA26" s="84"/>
      <c r="DJB26" s="84"/>
      <c r="DJC26" s="84"/>
      <c r="DJD26" s="84"/>
      <c r="DJE26" s="84"/>
      <c r="DJF26" s="84"/>
      <c r="DJG26" s="84"/>
      <c r="DJH26" s="84"/>
      <c r="DJI26" s="84"/>
      <c r="DJJ26" s="84"/>
      <c r="DJK26" s="84"/>
      <c r="DJL26" s="84"/>
      <c r="DJM26" s="84"/>
      <c r="DJN26" s="84"/>
      <c r="DJO26" s="84"/>
      <c r="DJP26" s="84"/>
      <c r="DJQ26" s="84"/>
      <c r="DJR26" s="84"/>
      <c r="DJS26" s="84"/>
      <c r="DJT26" s="84"/>
      <c r="DJU26" s="84"/>
      <c r="DJV26" s="84"/>
      <c r="DJW26" s="84"/>
      <c r="DJX26" s="84"/>
      <c r="DJY26" s="84"/>
      <c r="DJZ26" s="84"/>
      <c r="DKA26" s="84"/>
      <c r="DKB26" s="84"/>
      <c r="DKC26" s="84"/>
      <c r="DKD26" s="84"/>
      <c r="DKE26" s="84"/>
      <c r="DKF26" s="84"/>
      <c r="DKG26" s="84"/>
      <c r="DKH26" s="84"/>
      <c r="DKI26" s="84"/>
      <c r="DKJ26" s="84"/>
      <c r="DKK26" s="84"/>
      <c r="DKL26" s="84"/>
      <c r="DKM26" s="84"/>
      <c r="DKN26" s="84"/>
      <c r="DKO26" s="84"/>
      <c r="DKP26" s="84"/>
      <c r="DKQ26" s="84"/>
      <c r="DKR26" s="84"/>
      <c r="DKS26" s="84"/>
      <c r="DKT26" s="84"/>
      <c r="DKU26" s="84"/>
      <c r="DKV26" s="84"/>
      <c r="DKW26" s="84"/>
      <c r="DKX26" s="84"/>
      <c r="DKY26" s="84"/>
      <c r="DKZ26" s="84"/>
      <c r="DLA26" s="84"/>
      <c r="DLB26" s="84"/>
      <c r="DLC26" s="84"/>
      <c r="DLD26" s="84"/>
      <c r="DLE26" s="84"/>
      <c r="DLF26" s="84"/>
      <c r="DLG26" s="84"/>
      <c r="DLH26" s="84"/>
      <c r="DLI26" s="84"/>
      <c r="DLJ26" s="84"/>
      <c r="DLK26" s="84"/>
      <c r="DLL26" s="84"/>
      <c r="DLM26" s="84"/>
      <c r="DLN26" s="84"/>
      <c r="DLO26" s="84"/>
      <c r="DLP26" s="84"/>
      <c r="DLQ26" s="84"/>
      <c r="DLR26" s="84"/>
      <c r="DLS26" s="84"/>
      <c r="DLT26" s="84"/>
      <c r="DLU26" s="84"/>
      <c r="DLV26" s="84"/>
      <c r="DLW26" s="84"/>
      <c r="DLX26" s="84"/>
      <c r="DLY26" s="84"/>
      <c r="DLZ26" s="84"/>
      <c r="DMA26" s="84"/>
      <c r="DMB26" s="84"/>
      <c r="DMC26" s="84"/>
      <c r="DMD26" s="84"/>
      <c r="DME26" s="84"/>
      <c r="DMF26" s="84"/>
      <c r="DMG26" s="84"/>
      <c r="DMH26" s="84"/>
      <c r="DMI26" s="84"/>
      <c r="DMJ26" s="84"/>
      <c r="DMK26" s="84"/>
      <c r="DML26" s="84"/>
      <c r="DMM26" s="84"/>
      <c r="DMN26" s="84"/>
      <c r="DMO26" s="84"/>
      <c r="DMP26" s="84"/>
      <c r="DMQ26" s="84"/>
      <c r="DMR26" s="84"/>
      <c r="DMS26" s="84"/>
      <c r="DMT26" s="84"/>
      <c r="DMU26" s="84"/>
      <c r="DMV26" s="84"/>
      <c r="DMW26" s="84"/>
      <c r="DMX26" s="84"/>
      <c r="DMY26" s="84"/>
      <c r="DMZ26" s="84"/>
      <c r="DNA26" s="84"/>
      <c r="DNB26" s="84"/>
      <c r="DNC26" s="84"/>
      <c r="DND26" s="84"/>
      <c r="DNE26" s="84"/>
      <c r="DNF26" s="84"/>
      <c r="DNG26" s="84"/>
      <c r="DNH26" s="84"/>
      <c r="DNI26" s="84"/>
      <c r="DNJ26" s="84"/>
      <c r="DNK26" s="84"/>
      <c r="DNL26" s="84"/>
      <c r="DNM26" s="84"/>
      <c r="DNN26" s="84"/>
      <c r="DNO26" s="84"/>
      <c r="DNP26" s="84"/>
      <c r="DNQ26" s="84"/>
      <c r="DNR26" s="84"/>
      <c r="DNS26" s="84"/>
      <c r="DNT26" s="84"/>
      <c r="DNU26" s="84"/>
      <c r="DNV26" s="84"/>
      <c r="DNW26" s="84"/>
      <c r="DNX26" s="84"/>
      <c r="DNY26" s="84"/>
      <c r="DNZ26" s="84"/>
      <c r="DOA26" s="84"/>
      <c r="DOB26" s="84"/>
      <c r="DOC26" s="84"/>
      <c r="DOD26" s="84"/>
      <c r="DOE26" s="84"/>
      <c r="DOF26" s="84"/>
      <c r="DOG26" s="84"/>
      <c r="DOH26" s="84"/>
      <c r="DOI26" s="84"/>
      <c r="DOJ26" s="84"/>
      <c r="DOK26" s="84"/>
      <c r="DOL26" s="84"/>
      <c r="DOM26" s="84"/>
      <c r="DON26" s="84"/>
      <c r="DOO26" s="84"/>
      <c r="DOP26" s="84"/>
      <c r="DOQ26" s="84"/>
      <c r="DOR26" s="84"/>
      <c r="DOS26" s="84"/>
      <c r="DOT26" s="84"/>
      <c r="DOU26" s="84"/>
      <c r="DOV26" s="84"/>
      <c r="DOW26" s="84"/>
      <c r="DOX26" s="84"/>
      <c r="DOY26" s="84"/>
      <c r="DOZ26" s="84"/>
      <c r="DPA26" s="84"/>
      <c r="DPB26" s="84"/>
      <c r="DPC26" s="84"/>
      <c r="DPD26" s="84"/>
      <c r="DPE26" s="84"/>
      <c r="DPF26" s="84"/>
      <c r="DPG26" s="84"/>
      <c r="DPH26" s="84"/>
      <c r="DPI26" s="84"/>
      <c r="DPJ26" s="84"/>
      <c r="DPK26" s="84"/>
      <c r="DPL26" s="84"/>
      <c r="DPM26" s="84"/>
      <c r="DPN26" s="84"/>
      <c r="DPO26" s="84"/>
      <c r="DPP26" s="84"/>
      <c r="DPQ26" s="84"/>
      <c r="DPR26" s="84"/>
      <c r="DPS26" s="84"/>
      <c r="DPT26" s="84"/>
      <c r="DPU26" s="84"/>
      <c r="DPV26" s="84"/>
      <c r="DPW26" s="84"/>
      <c r="DPX26" s="84"/>
      <c r="DPY26" s="84"/>
      <c r="DPZ26" s="84"/>
      <c r="DQA26" s="84"/>
      <c r="DQB26" s="84"/>
      <c r="DQC26" s="84"/>
      <c r="DQD26" s="84"/>
      <c r="DQE26" s="84"/>
      <c r="DQF26" s="84"/>
      <c r="DQG26" s="84"/>
      <c r="DQH26" s="84"/>
      <c r="DQI26" s="84"/>
      <c r="DQJ26" s="84"/>
      <c r="DQK26" s="84"/>
      <c r="DQL26" s="84"/>
      <c r="DQM26" s="84"/>
      <c r="DQN26" s="84"/>
      <c r="DQO26" s="84"/>
      <c r="DQP26" s="84"/>
      <c r="DQQ26" s="84"/>
      <c r="DQR26" s="84"/>
      <c r="DQS26" s="84"/>
      <c r="DQT26" s="84"/>
      <c r="DQU26" s="84"/>
      <c r="DQV26" s="84"/>
      <c r="DQW26" s="84"/>
      <c r="DQX26" s="84"/>
      <c r="DQY26" s="84"/>
      <c r="DQZ26" s="84"/>
      <c r="DRA26" s="84"/>
      <c r="DRB26" s="84"/>
      <c r="DRC26" s="84"/>
      <c r="DRD26" s="84"/>
      <c r="DRE26" s="84"/>
      <c r="DRF26" s="84"/>
      <c r="DRG26" s="84"/>
      <c r="DRH26" s="84"/>
      <c r="DRI26" s="84"/>
      <c r="DRJ26" s="84"/>
      <c r="DRK26" s="84"/>
      <c r="DRL26" s="84"/>
      <c r="DRM26" s="84"/>
      <c r="DRN26" s="84"/>
      <c r="DRO26" s="84"/>
      <c r="DRP26" s="84"/>
      <c r="DRQ26" s="84"/>
      <c r="DRR26" s="84"/>
      <c r="DRS26" s="84"/>
      <c r="DRT26" s="84"/>
      <c r="DRU26" s="84"/>
      <c r="DRV26" s="84"/>
      <c r="DRW26" s="84"/>
      <c r="DRX26" s="84"/>
      <c r="DRY26" s="84"/>
      <c r="DRZ26" s="84"/>
      <c r="DSA26" s="84"/>
      <c r="DSB26" s="84"/>
      <c r="DSC26" s="84"/>
      <c r="DSD26" s="84"/>
      <c r="DSE26" s="84"/>
      <c r="DSF26" s="84"/>
      <c r="DSG26" s="84"/>
      <c r="DSH26" s="84"/>
      <c r="DSI26" s="84"/>
      <c r="DSJ26" s="84"/>
      <c r="DSK26" s="84"/>
      <c r="DSL26" s="84"/>
      <c r="DSM26" s="84"/>
      <c r="DSN26" s="84"/>
      <c r="DSO26" s="84"/>
      <c r="DSP26" s="84"/>
      <c r="DSQ26" s="84"/>
      <c r="DSR26" s="84"/>
      <c r="DSS26" s="84"/>
      <c r="DST26" s="84"/>
      <c r="DSU26" s="84"/>
      <c r="DSV26" s="84"/>
      <c r="DSW26" s="84"/>
      <c r="DSX26" s="84"/>
      <c r="DSY26" s="84"/>
      <c r="DSZ26" s="84"/>
      <c r="DTA26" s="84"/>
      <c r="DTB26" s="84"/>
      <c r="DTC26" s="84"/>
      <c r="DTD26" s="84"/>
      <c r="DTE26" s="84"/>
      <c r="DTF26" s="84"/>
      <c r="DTG26" s="84"/>
      <c r="DTH26" s="84"/>
      <c r="DTI26" s="84"/>
      <c r="DTJ26" s="84"/>
      <c r="DTK26" s="84"/>
      <c r="DTL26" s="84"/>
      <c r="DTM26" s="84"/>
      <c r="DTN26" s="84"/>
      <c r="DTO26" s="84"/>
      <c r="DTP26" s="84"/>
      <c r="DTQ26" s="84"/>
      <c r="DTR26" s="84"/>
      <c r="DTS26" s="84"/>
      <c r="DTT26" s="84"/>
      <c r="DTU26" s="84"/>
      <c r="DTV26" s="84"/>
      <c r="DTW26" s="84"/>
      <c r="DTX26" s="84"/>
      <c r="DTY26" s="84"/>
      <c r="DTZ26" s="84"/>
      <c r="DUA26" s="84"/>
      <c r="DUB26" s="84"/>
      <c r="DUC26" s="84"/>
      <c r="DUD26" s="84"/>
      <c r="DUE26" s="84"/>
      <c r="DUF26" s="84"/>
      <c r="DUG26" s="84"/>
      <c r="DUH26" s="84"/>
      <c r="DUI26" s="84"/>
      <c r="DUJ26" s="84"/>
      <c r="DUK26" s="84"/>
      <c r="DUL26" s="84"/>
      <c r="DUM26" s="84"/>
      <c r="DUN26" s="84"/>
      <c r="DUO26" s="84"/>
      <c r="DUP26" s="84"/>
      <c r="DUQ26" s="84"/>
      <c r="DUR26" s="84"/>
      <c r="DUS26" s="84"/>
      <c r="DUT26" s="84"/>
      <c r="DUU26" s="84"/>
      <c r="DUV26" s="84"/>
      <c r="DUW26" s="84"/>
      <c r="DUX26" s="84"/>
      <c r="DUY26" s="84"/>
      <c r="DUZ26" s="84"/>
      <c r="DVA26" s="84"/>
      <c r="DVB26" s="84"/>
      <c r="DVC26" s="84"/>
      <c r="DVD26" s="84"/>
      <c r="DVE26" s="84"/>
      <c r="DVF26" s="84"/>
      <c r="DVG26" s="84"/>
      <c r="DVH26" s="84"/>
      <c r="DVI26" s="84"/>
      <c r="DVJ26" s="84"/>
      <c r="DVK26" s="84"/>
      <c r="DVL26" s="84"/>
      <c r="DVM26" s="84"/>
      <c r="DVN26" s="84"/>
      <c r="DVO26" s="84"/>
      <c r="DVP26" s="84"/>
      <c r="DVQ26" s="84"/>
      <c r="DVR26" s="84"/>
      <c r="DVS26" s="84"/>
      <c r="DVT26" s="84"/>
      <c r="DVU26" s="84"/>
      <c r="DVV26" s="84"/>
      <c r="DVW26" s="84"/>
      <c r="DVX26" s="84"/>
      <c r="DVY26" s="84"/>
      <c r="DVZ26" s="84"/>
      <c r="DWA26" s="84"/>
      <c r="DWB26" s="84"/>
      <c r="DWC26" s="84"/>
      <c r="DWD26" s="84"/>
      <c r="DWE26" s="84"/>
      <c r="DWF26" s="84"/>
      <c r="DWG26" s="84"/>
      <c r="DWH26" s="84"/>
      <c r="DWI26" s="84"/>
      <c r="DWJ26" s="84"/>
      <c r="DWK26" s="84"/>
      <c r="DWL26" s="84"/>
      <c r="DWM26" s="84"/>
      <c r="DWN26" s="84"/>
      <c r="DWO26" s="84"/>
      <c r="DWP26" s="84"/>
      <c r="DWQ26" s="84"/>
      <c r="DWR26" s="84"/>
      <c r="DWS26" s="84"/>
      <c r="DWT26" s="84"/>
      <c r="DWU26" s="84"/>
      <c r="DWV26" s="84"/>
      <c r="DWW26" s="84"/>
      <c r="DWX26" s="84"/>
      <c r="DWY26" s="84"/>
      <c r="DWZ26" s="84"/>
      <c r="DXA26" s="84"/>
      <c r="DXB26" s="84"/>
      <c r="DXC26" s="84"/>
      <c r="DXD26" s="84"/>
      <c r="DXE26" s="84"/>
      <c r="DXF26" s="84"/>
      <c r="DXG26" s="84"/>
      <c r="DXH26" s="84"/>
      <c r="DXI26" s="84"/>
      <c r="DXJ26" s="84"/>
      <c r="DXK26" s="84"/>
      <c r="DXL26" s="84"/>
      <c r="DXM26" s="84"/>
      <c r="DXN26" s="84"/>
      <c r="DXO26" s="84"/>
      <c r="DXP26" s="84"/>
      <c r="DXQ26" s="84"/>
      <c r="DXR26" s="84"/>
      <c r="DXS26" s="84"/>
      <c r="DXT26" s="84"/>
      <c r="DXU26" s="84"/>
      <c r="DXV26" s="84"/>
      <c r="DXW26" s="84"/>
      <c r="DXX26" s="84"/>
      <c r="DXY26" s="84"/>
      <c r="DXZ26" s="84"/>
      <c r="DYA26" s="84"/>
      <c r="DYB26" s="84"/>
      <c r="DYC26" s="84"/>
      <c r="DYD26" s="84"/>
      <c r="DYE26" s="84"/>
      <c r="DYF26" s="84"/>
      <c r="DYG26" s="84"/>
      <c r="DYH26" s="84"/>
      <c r="DYI26" s="84"/>
      <c r="DYJ26" s="84"/>
      <c r="DYK26" s="84"/>
      <c r="DYL26" s="84"/>
      <c r="DYM26" s="84"/>
      <c r="DYN26" s="84"/>
      <c r="DYO26" s="84"/>
      <c r="DYP26" s="84"/>
      <c r="DYQ26" s="84"/>
      <c r="DYR26" s="84"/>
      <c r="DYS26" s="84"/>
      <c r="DYT26" s="84"/>
      <c r="DYU26" s="84"/>
      <c r="DYV26" s="84"/>
      <c r="DYW26" s="84"/>
      <c r="DYX26" s="84"/>
      <c r="DYY26" s="84"/>
      <c r="DYZ26" s="84"/>
      <c r="DZA26" s="84"/>
      <c r="DZB26" s="84"/>
      <c r="DZC26" s="84"/>
      <c r="DZD26" s="84"/>
      <c r="DZE26" s="84"/>
      <c r="DZF26" s="84"/>
      <c r="DZG26" s="84"/>
      <c r="DZH26" s="84"/>
      <c r="DZI26" s="84"/>
      <c r="DZJ26" s="84"/>
      <c r="DZK26" s="84"/>
      <c r="DZL26" s="84"/>
      <c r="DZM26" s="84"/>
      <c r="DZN26" s="84"/>
      <c r="DZO26" s="84"/>
      <c r="DZP26" s="84"/>
      <c r="DZQ26" s="84"/>
      <c r="DZR26" s="84"/>
      <c r="DZS26" s="84"/>
      <c r="DZT26" s="84"/>
      <c r="DZU26" s="84"/>
      <c r="DZV26" s="84"/>
      <c r="DZW26" s="84"/>
      <c r="DZX26" s="84"/>
      <c r="DZY26" s="84"/>
      <c r="DZZ26" s="84"/>
      <c r="EAA26" s="84"/>
      <c r="EAB26" s="84"/>
      <c r="EAC26" s="84"/>
      <c r="EAD26" s="84"/>
      <c r="EAE26" s="84"/>
      <c r="EAF26" s="84"/>
      <c r="EAG26" s="84"/>
      <c r="EAH26" s="84"/>
      <c r="EAI26" s="84"/>
      <c r="EAJ26" s="84"/>
      <c r="EAK26" s="84"/>
      <c r="EAL26" s="84"/>
      <c r="EAM26" s="84"/>
      <c r="EAN26" s="84"/>
      <c r="EAO26" s="84"/>
      <c r="EAP26" s="84"/>
      <c r="EAQ26" s="84"/>
      <c r="EAR26" s="84"/>
      <c r="EAS26" s="84"/>
      <c r="EAT26" s="84"/>
      <c r="EAU26" s="84"/>
      <c r="EAV26" s="84"/>
      <c r="EAW26" s="84"/>
      <c r="EAX26" s="84"/>
      <c r="EAY26" s="84"/>
      <c r="EAZ26" s="84"/>
      <c r="EBA26" s="84"/>
      <c r="EBB26" s="84"/>
      <c r="EBC26" s="84"/>
      <c r="EBD26" s="84"/>
      <c r="EBE26" s="84"/>
      <c r="EBF26" s="84"/>
      <c r="EBG26" s="84"/>
      <c r="EBH26" s="84"/>
      <c r="EBI26" s="84"/>
      <c r="EBJ26" s="84"/>
      <c r="EBK26" s="84"/>
      <c r="EBL26" s="84"/>
      <c r="EBM26" s="84"/>
      <c r="EBN26" s="84"/>
      <c r="EBO26" s="84"/>
      <c r="EBP26" s="84"/>
      <c r="EBQ26" s="84"/>
      <c r="EBR26" s="84"/>
      <c r="EBS26" s="84"/>
      <c r="EBT26" s="84"/>
      <c r="EBU26" s="84"/>
      <c r="EBV26" s="84"/>
      <c r="EBW26" s="84"/>
      <c r="EBX26" s="84"/>
      <c r="EBY26" s="84"/>
      <c r="EBZ26" s="84"/>
      <c r="ECA26" s="84"/>
      <c r="ECB26" s="84"/>
      <c r="ECC26" s="84"/>
      <c r="ECD26" s="84"/>
      <c r="ECE26" s="84"/>
      <c r="ECF26" s="84"/>
      <c r="ECG26" s="84"/>
      <c r="ECH26" s="84"/>
      <c r="ECI26" s="84"/>
      <c r="ECJ26" s="84"/>
      <c r="ECK26" s="84"/>
      <c r="ECL26" s="84"/>
      <c r="ECM26" s="84"/>
      <c r="ECN26" s="84"/>
      <c r="ECO26" s="84"/>
      <c r="ECP26" s="84"/>
      <c r="ECQ26" s="84"/>
      <c r="ECR26" s="84"/>
      <c r="ECS26" s="84"/>
      <c r="ECT26" s="84"/>
      <c r="ECU26" s="84"/>
      <c r="ECV26" s="84"/>
      <c r="ECW26" s="84"/>
      <c r="ECX26" s="84"/>
      <c r="ECY26" s="84"/>
      <c r="ECZ26" s="84"/>
      <c r="EDA26" s="84"/>
      <c r="EDB26" s="84"/>
      <c r="EDC26" s="84"/>
      <c r="EDD26" s="84"/>
      <c r="EDE26" s="84"/>
      <c r="EDF26" s="84"/>
      <c r="EDG26" s="84"/>
      <c r="EDH26" s="84"/>
      <c r="EDI26" s="84"/>
      <c r="EDJ26" s="84"/>
      <c r="EDK26" s="84"/>
      <c r="EDL26" s="84"/>
      <c r="EDM26" s="84"/>
      <c r="EDN26" s="84"/>
      <c r="EDO26" s="84"/>
      <c r="EDP26" s="84"/>
      <c r="EDQ26" s="84"/>
      <c r="EDR26" s="84"/>
      <c r="EDS26" s="84"/>
      <c r="EDT26" s="84"/>
      <c r="EDU26" s="84"/>
      <c r="EDV26" s="84"/>
      <c r="EDW26" s="84"/>
      <c r="EDX26" s="84"/>
      <c r="EDY26" s="84"/>
      <c r="EDZ26" s="84"/>
      <c r="EEA26" s="84"/>
      <c r="EEB26" s="84"/>
      <c r="EEC26" s="84"/>
      <c r="EED26" s="84"/>
      <c r="EEE26" s="84"/>
      <c r="EEF26" s="84"/>
      <c r="EEG26" s="84"/>
      <c r="EEH26" s="84"/>
      <c r="EEI26" s="84"/>
      <c r="EEJ26" s="84"/>
      <c r="EEK26" s="84"/>
      <c r="EEL26" s="84"/>
      <c r="EEM26" s="84"/>
      <c r="EEN26" s="84"/>
      <c r="EEO26" s="84"/>
      <c r="EEP26" s="84"/>
      <c r="EEQ26" s="84"/>
      <c r="EER26" s="84"/>
      <c r="EES26" s="84"/>
      <c r="EET26" s="84"/>
      <c r="EEU26" s="84"/>
      <c r="EEV26" s="84"/>
      <c r="EEW26" s="84"/>
      <c r="EEX26" s="84"/>
      <c r="EEY26" s="84"/>
      <c r="EEZ26" s="84"/>
      <c r="EFA26" s="84"/>
      <c r="EFB26" s="84"/>
      <c r="EFC26" s="84"/>
      <c r="EFD26" s="84"/>
      <c r="EFE26" s="84"/>
      <c r="EFF26" s="84"/>
      <c r="EFG26" s="84"/>
      <c r="EFH26" s="84"/>
      <c r="EFI26" s="84"/>
      <c r="EFJ26" s="84"/>
      <c r="EFK26" s="84"/>
      <c r="EFL26" s="84"/>
      <c r="EFM26" s="84"/>
      <c r="EFN26" s="84"/>
      <c r="EFO26" s="84"/>
      <c r="EFP26" s="84"/>
      <c r="EFQ26" s="84"/>
      <c r="EFR26" s="84"/>
      <c r="EFS26" s="84"/>
      <c r="EFT26" s="84"/>
      <c r="EFU26" s="84"/>
      <c r="EFV26" s="84"/>
      <c r="EFW26" s="84"/>
      <c r="EFX26" s="84"/>
      <c r="EFY26" s="84"/>
      <c r="EFZ26" s="84"/>
      <c r="EGA26" s="84"/>
      <c r="EGB26" s="84"/>
      <c r="EGC26" s="84"/>
      <c r="EGD26" s="84"/>
      <c r="EGE26" s="84"/>
      <c r="EGF26" s="84"/>
      <c r="EGG26" s="84"/>
      <c r="EGH26" s="84"/>
      <c r="EGI26" s="84"/>
      <c r="EGJ26" s="84"/>
      <c r="EGK26" s="84"/>
      <c r="EGL26" s="84"/>
      <c r="EGM26" s="84"/>
      <c r="EGN26" s="84"/>
      <c r="EGO26" s="84"/>
      <c r="EGP26" s="84"/>
      <c r="EGQ26" s="84"/>
      <c r="EGR26" s="84"/>
      <c r="EGS26" s="84"/>
      <c r="EGT26" s="84"/>
      <c r="EGU26" s="84"/>
      <c r="EGV26" s="84"/>
      <c r="EGW26" s="84"/>
      <c r="EGX26" s="84"/>
      <c r="EGY26" s="84"/>
      <c r="EGZ26" s="84"/>
      <c r="EHA26" s="84"/>
      <c r="EHB26" s="84"/>
      <c r="EHC26" s="84"/>
      <c r="EHD26" s="84"/>
      <c r="EHE26" s="84"/>
      <c r="EHF26" s="84"/>
      <c r="EHG26" s="84"/>
      <c r="EHH26" s="84"/>
      <c r="EHI26" s="84"/>
      <c r="EHJ26" s="84"/>
      <c r="EHK26" s="84"/>
      <c r="EHL26" s="84"/>
      <c r="EHM26" s="84"/>
      <c r="EHN26" s="84"/>
      <c r="EHO26" s="84"/>
      <c r="EHP26" s="84"/>
      <c r="EHQ26" s="84"/>
      <c r="EHR26" s="84"/>
      <c r="EHS26" s="84"/>
      <c r="EHT26" s="84"/>
      <c r="EHU26" s="84"/>
      <c r="EHV26" s="84"/>
      <c r="EHW26" s="84"/>
      <c r="EHX26" s="84"/>
      <c r="EHY26" s="84"/>
      <c r="EHZ26" s="84"/>
      <c r="EIA26" s="84"/>
      <c r="EIB26" s="84"/>
      <c r="EIC26" s="84"/>
      <c r="EID26" s="84"/>
      <c r="EIE26" s="84"/>
      <c r="EIF26" s="84"/>
      <c r="EIG26" s="84"/>
      <c r="EIH26" s="84"/>
      <c r="EII26" s="84"/>
      <c r="EIJ26" s="84"/>
      <c r="EIK26" s="84"/>
      <c r="EIL26" s="84"/>
      <c r="EIM26" s="84"/>
      <c r="EIN26" s="84"/>
      <c r="EIO26" s="84"/>
      <c r="EIP26" s="84"/>
      <c r="EIQ26" s="84"/>
      <c r="EIR26" s="84"/>
      <c r="EIS26" s="84"/>
      <c r="EIT26" s="84"/>
      <c r="EIU26" s="84"/>
      <c r="EIV26" s="84"/>
      <c r="EIW26" s="84"/>
      <c r="EIX26" s="84"/>
      <c r="EIY26" s="84"/>
      <c r="EIZ26" s="84"/>
      <c r="EJA26" s="84"/>
      <c r="EJB26" s="84"/>
      <c r="EJC26" s="84"/>
      <c r="EJD26" s="84"/>
      <c r="EJE26" s="84"/>
      <c r="EJF26" s="84"/>
      <c r="EJG26" s="84"/>
      <c r="EJH26" s="84"/>
      <c r="EJI26" s="84"/>
      <c r="EJJ26" s="84"/>
      <c r="EJK26" s="84"/>
      <c r="EJL26" s="84"/>
      <c r="EJM26" s="84"/>
      <c r="EJN26" s="84"/>
      <c r="EJO26" s="84"/>
      <c r="EJP26" s="84"/>
      <c r="EJQ26" s="84"/>
      <c r="EJR26" s="84"/>
      <c r="EJS26" s="84"/>
      <c r="EJT26" s="84"/>
      <c r="EJU26" s="84"/>
      <c r="EJV26" s="84"/>
      <c r="EJW26" s="84"/>
      <c r="EJX26" s="84"/>
      <c r="EJY26" s="84"/>
      <c r="EJZ26" s="84"/>
      <c r="EKA26" s="84"/>
      <c r="EKB26" s="84"/>
      <c r="EKC26" s="84"/>
      <c r="EKD26" s="84"/>
      <c r="EKE26" s="84"/>
      <c r="EKF26" s="84"/>
      <c r="EKG26" s="84"/>
      <c r="EKH26" s="84"/>
      <c r="EKI26" s="84"/>
      <c r="EKJ26" s="84"/>
      <c r="EKK26" s="84"/>
      <c r="EKL26" s="84"/>
      <c r="EKM26" s="84"/>
      <c r="EKN26" s="84"/>
      <c r="EKO26" s="84"/>
      <c r="EKP26" s="84"/>
      <c r="EKQ26" s="84"/>
      <c r="EKR26" s="84"/>
      <c r="EKS26" s="84"/>
      <c r="EKT26" s="84"/>
      <c r="EKU26" s="84"/>
      <c r="EKV26" s="84"/>
      <c r="EKW26" s="84"/>
      <c r="EKX26" s="84"/>
      <c r="EKY26" s="84"/>
      <c r="EKZ26" s="84"/>
      <c r="ELA26" s="84"/>
      <c r="ELB26" s="84"/>
      <c r="ELC26" s="84"/>
      <c r="ELD26" s="84"/>
      <c r="ELE26" s="84"/>
      <c r="ELF26" s="84"/>
      <c r="ELG26" s="84"/>
      <c r="ELH26" s="84"/>
      <c r="ELI26" s="84"/>
      <c r="ELJ26" s="84"/>
      <c r="ELK26" s="84"/>
      <c r="ELL26" s="84"/>
      <c r="ELM26" s="84"/>
      <c r="ELN26" s="84"/>
      <c r="ELO26" s="84"/>
      <c r="ELP26" s="84"/>
      <c r="ELQ26" s="84"/>
      <c r="ELR26" s="84"/>
      <c r="ELS26" s="84"/>
      <c r="ELT26" s="84"/>
      <c r="ELU26" s="84"/>
      <c r="ELV26" s="84"/>
      <c r="ELW26" s="84"/>
      <c r="ELX26" s="84"/>
      <c r="ELY26" s="84"/>
      <c r="ELZ26" s="84"/>
      <c r="EMA26" s="84"/>
      <c r="EMB26" s="84"/>
      <c r="EMC26" s="84"/>
      <c r="EMD26" s="84"/>
      <c r="EME26" s="84"/>
      <c r="EMF26" s="84"/>
      <c r="EMG26" s="84"/>
      <c r="EMH26" s="84"/>
      <c r="EMI26" s="84"/>
      <c r="EMJ26" s="84"/>
      <c r="EMK26" s="84"/>
      <c r="EML26" s="84"/>
      <c r="EMM26" s="84"/>
      <c r="EMN26" s="84"/>
      <c r="EMO26" s="84"/>
      <c r="EMP26" s="84"/>
      <c r="EMQ26" s="84"/>
      <c r="EMR26" s="84"/>
      <c r="EMS26" s="84"/>
      <c r="EMT26" s="84"/>
      <c r="EMU26" s="84"/>
      <c r="EMV26" s="84"/>
      <c r="EMW26" s="84"/>
      <c r="EMX26" s="84"/>
      <c r="EMY26" s="84"/>
      <c r="EMZ26" s="84"/>
      <c r="ENA26" s="84"/>
      <c r="ENB26" s="84"/>
      <c r="ENC26" s="84"/>
      <c r="END26" s="84"/>
      <c r="ENE26" s="84"/>
      <c r="ENF26" s="84"/>
      <c r="ENG26" s="84"/>
      <c r="ENH26" s="84"/>
      <c r="ENI26" s="84"/>
      <c r="ENJ26" s="84"/>
      <c r="ENK26" s="84"/>
      <c r="ENL26" s="84"/>
      <c r="ENM26" s="84"/>
      <c r="ENN26" s="84"/>
      <c r="ENO26" s="84"/>
      <c r="ENP26" s="84"/>
      <c r="ENQ26" s="84"/>
      <c r="ENR26" s="84"/>
      <c r="ENS26" s="84"/>
      <c r="ENT26" s="84"/>
      <c r="ENU26" s="84"/>
      <c r="ENV26" s="84"/>
      <c r="ENW26" s="84"/>
      <c r="ENX26" s="84"/>
      <c r="ENY26" s="84"/>
      <c r="ENZ26" s="84"/>
      <c r="EOA26" s="84"/>
      <c r="EOB26" s="84"/>
      <c r="EOC26" s="84"/>
      <c r="EOD26" s="84"/>
      <c r="EOE26" s="84"/>
      <c r="EOF26" s="84"/>
      <c r="EOG26" s="84"/>
      <c r="EOH26" s="84"/>
      <c r="EOI26" s="84"/>
      <c r="EOJ26" s="84"/>
      <c r="EOK26" s="84"/>
      <c r="EOL26" s="84"/>
      <c r="EOM26" s="84"/>
      <c r="EON26" s="84"/>
      <c r="EOO26" s="84"/>
      <c r="EOP26" s="84"/>
      <c r="EOQ26" s="84"/>
      <c r="EOR26" s="84"/>
      <c r="EOS26" s="84"/>
      <c r="EOT26" s="84"/>
      <c r="EOU26" s="84"/>
      <c r="EOV26" s="84"/>
      <c r="EOW26" s="84"/>
      <c r="EOX26" s="84"/>
      <c r="EOY26" s="84"/>
      <c r="EOZ26" s="84"/>
      <c r="EPA26" s="84"/>
      <c r="EPB26" s="84"/>
      <c r="EPC26" s="84"/>
      <c r="EPD26" s="84"/>
      <c r="EPE26" s="84"/>
      <c r="EPF26" s="84"/>
      <c r="EPG26" s="84"/>
      <c r="EPH26" s="84"/>
      <c r="EPI26" s="84"/>
      <c r="EPJ26" s="84"/>
      <c r="EPK26" s="84"/>
      <c r="EPL26" s="84"/>
      <c r="EPM26" s="84"/>
      <c r="EPN26" s="84"/>
      <c r="EPO26" s="84"/>
      <c r="EPP26" s="84"/>
      <c r="EPQ26" s="84"/>
      <c r="EPR26" s="84"/>
      <c r="EPS26" s="84"/>
      <c r="EPT26" s="84"/>
      <c r="EPU26" s="84"/>
      <c r="EPV26" s="84"/>
      <c r="EPW26" s="84"/>
      <c r="EPX26" s="84"/>
      <c r="EPY26" s="84"/>
      <c r="EPZ26" s="84"/>
      <c r="EQA26" s="84"/>
      <c r="EQB26" s="84"/>
      <c r="EQC26" s="84"/>
      <c r="EQD26" s="84"/>
      <c r="EQE26" s="84"/>
      <c r="EQF26" s="84"/>
      <c r="EQG26" s="84"/>
      <c r="EQH26" s="84"/>
      <c r="EQI26" s="84"/>
      <c r="EQJ26" s="84"/>
      <c r="EQK26" s="84"/>
      <c r="EQL26" s="84"/>
      <c r="EQM26" s="84"/>
      <c r="EQN26" s="84"/>
      <c r="EQO26" s="84"/>
      <c r="EQP26" s="84"/>
      <c r="EQQ26" s="84"/>
      <c r="EQR26" s="84"/>
      <c r="EQS26" s="84"/>
      <c r="EQT26" s="84"/>
      <c r="EQU26" s="84"/>
      <c r="EQV26" s="84"/>
      <c r="EQW26" s="84"/>
      <c r="EQX26" s="84"/>
      <c r="EQY26" s="84"/>
      <c r="EQZ26" s="84"/>
      <c r="ERA26" s="84"/>
      <c r="ERB26" s="84"/>
      <c r="ERC26" s="84"/>
      <c r="ERD26" s="84"/>
      <c r="ERE26" s="84"/>
      <c r="ERF26" s="84"/>
      <c r="ERG26" s="84"/>
      <c r="ERH26" s="84"/>
      <c r="ERI26" s="84"/>
      <c r="ERJ26" s="84"/>
      <c r="ERK26" s="84"/>
      <c r="ERL26" s="84"/>
      <c r="ERM26" s="84"/>
      <c r="ERN26" s="84"/>
      <c r="ERO26" s="84"/>
      <c r="ERP26" s="84"/>
      <c r="ERQ26" s="84"/>
      <c r="ERR26" s="84"/>
      <c r="ERS26" s="84"/>
      <c r="ERT26" s="84"/>
      <c r="ERU26" s="84"/>
      <c r="ERV26" s="84"/>
      <c r="ERW26" s="84"/>
      <c r="ERX26" s="84"/>
      <c r="ERY26" s="84"/>
      <c r="ERZ26" s="84"/>
      <c r="ESA26" s="84"/>
      <c r="ESB26" s="84"/>
      <c r="ESC26" s="84"/>
      <c r="ESD26" s="84"/>
      <c r="ESE26" s="84"/>
      <c r="ESF26" s="84"/>
      <c r="ESG26" s="84"/>
      <c r="ESH26" s="84"/>
      <c r="ESI26" s="84"/>
      <c r="ESJ26" s="84"/>
      <c r="ESK26" s="84"/>
      <c r="ESL26" s="84"/>
      <c r="ESM26" s="84"/>
      <c r="ESN26" s="84"/>
      <c r="ESO26" s="84"/>
      <c r="ESP26" s="84"/>
      <c r="ESQ26" s="84"/>
      <c r="ESR26" s="84"/>
      <c r="ESS26" s="84"/>
      <c r="EST26" s="84"/>
      <c r="ESU26" s="84"/>
      <c r="ESV26" s="84"/>
      <c r="ESW26" s="84"/>
      <c r="ESX26" s="84"/>
      <c r="ESY26" s="84"/>
      <c r="ESZ26" s="84"/>
      <c r="ETA26" s="84"/>
      <c r="ETB26" s="84"/>
      <c r="ETC26" s="84"/>
      <c r="ETD26" s="84"/>
      <c r="ETE26" s="84"/>
      <c r="ETF26" s="84"/>
      <c r="ETG26" s="84"/>
      <c r="ETH26" s="84"/>
      <c r="ETI26" s="84"/>
      <c r="ETJ26" s="84"/>
      <c r="ETK26" s="84"/>
      <c r="ETL26" s="84"/>
      <c r="ETM26" s="84"/>
      <c r="ETN26" s="84"/>
      <c r="ETO26" s="84"/>
      <c r="ETP26" s="84"/>
      <c r="ETQ26" s="84"/>
      <c r="ETR26" s="84"/>
      <c r="ETS26" s="84"/>
      <c r="ETT26" s="84"/>
      <c r="ETU26" s="84"/>
      <c r="ETV26" s="84"/>
      <c r="ETW26" s="84"/>
      <c r="ETX26" s="84"/>
      <c r="ETY26" s="84"/>
      <c r="ETZ26" s="84"/>
      <c r="EUA26" s="84"/>
      <c r="EUB26" s="84"/>
      <c r="EUC26" s="84"/>
      <c r="EUD26" s="84"/>
      <c r="EUE26" s="84"/>
      <c r="EUF26" s="84"/>
      <c r="EUG26" s="84"/>
      <c r="EUH26" s="84"/>
      <c r="EUI26" s="84"/>
      <c r="EUJ26" s="84"/>
      <c r="EUK26" s="84"/>
      <c r="EUL26" s="84"/>
      <c r="EUM26" s="84"/>
      <c r="EUN26" s="84"/>
      <c r="EUO26" s="84"/>
      <c r="EUP26" s="84"/>
      <c r="EUQ26" s="84"/>
      <c r="EUR26" s="84"/>
      <c r="EUS26" s="84"/>
      <c r="EUT26" s="84"/>
      <c r="EUU26" s="84"/>
      <c r="EUV26" s="84"/>
      <c r="EUW26" s="84"/>
      <c r="EUX26" s="84"/>
      <c r="EUY26" s="84"/>
      <c r="EUZ26" s="84"/>
      <c r="EVA26" s="84"/>
      <c r="EVB26" s="84"/>
      <c r="EVC26" s="84"/>
      <c r="EVD26" s="84"/>
      <c r="EVE26" s="84"/>
      <c r="EVF26" s="84"/>
      <c r="EVG26" s="84"/>
      <c r="EVH26" s="84"/>
      <c r="EVI26" s="84"/>
      <c r="EVJ26" s="84"/>
      <c r="EVK26" s="84"/>
      <c r="EVL26" s="84"/>
      <c r="EVM26" s="84"/>
      <c r="EVN26" s="84"/>
      <c r="EVO26" s="84"/>
      <c r="EVP26" s="84"/>
      <c r="EVQ26" s="84"/>
      <c r="EVR26" s="84"/>
      <c r="EVS26" s="84"/>
      <c r="EVT26" s="84"/>
      <c r="EVU26" s="84"/>
      <c r="EVV26" s="84"/>
      <c r="EVW26" s="84"/>
      <c r="EVX26" s="84"/>
      <c r="EVY26" s="84"/>
      <c r="EVZ26" s="84"/>
      <c r="EWA26" s="84"/>
      <c r="EWB26" s="84"/>
      <c r="EWC26" s="84"/>
      <c r="EWD26" s="84"/>
      <c r="EWE26" s="84"/>
      <c r="EWF26" s="84"/>
      <c r="EWG26" s="84"/>
      <c r="EWH26" s="84"/>
      <c r="EWI26" s="84"/>
      <c r="EWJ26" s="84"/>
      <c r="EWK26" s="84"/>
      <c r="EWL26" s="84"/>
      <c r="EWM26" s="84"/>
      <c r="EWN26" s="84"/>
      <c r="EWO26" s="84"/>
      <c r="EWP26" s="84"/>
      <c r="EWQ26" s="84"/>
      <c r="EWR26" s="84"/>
      <c r="EWS26" s="84"/>
      <c r="EWT26" s="84"/>
      <c r="EWU26" s="84"/>
      <c r="EWV26" s="84"/>
      <c r="EWW26" s="84"/>
      <c r="EWX26" s="84"/>
      <c r="EWY26" s="84"/>
      <c r="EWZ26" s="84"/>
      <c r="EXA26" s="84"/>
      <c r="EXB26" s="84"/>
      <c r="EXC26" s="84"/>
      <c r="EXD26" s="84"/>
      <c r="EXE26" s="84"/>
      <c r="EXF26" s="84"/>
      <c r="EXG26" s="84"/>
      <c r="EXH26" s="84"/>
      <c r="EXI26" s="84"/>
      <c r="EXJ26" s="84"/>
      <c r="EXK26" s="84"/>
      <c r="EXL26" s="84"/>
      <c r="EXM26" s="84"/>
      <c r="EXN26" s="84"/>
      <c r="EXO26" s="84"/>
      <c r="EXP26" s="84"/>
      <c r="EXQ26" s="84"/>
      <c r="EXR26" s="84"/>
      <c r="EXS26" s="84"/>
      <c r="EXT26" s="84"/>
      <c r="EXU26" s="84"/>
      <c r="EXV26" s="84"/>
      <c r="EXW26" s="84"/>
      <c r="EXX26" s="84"/>
      <c r="EXY26" s="84"/>
      <c r="EXZ26" s="84"/>
      <c r="EYA26" s="84"/>
      <c r="EYB26" s="84"/>
      <c r="EYC26" s="84"/>
      <c r="EYD26" s="84"/>
      <c r="EYE26" s="84"/>
      <c r="EYF26" s="84"/>
      <c r="EYG26" s="84"/>
      <c r="EYH26" s="84"/>
      <c r="EYI26" s="84"/>
      <c r="EYJ26" s="84"/>
      <c r="EYK26" s="84"/>
      <c r="EYL26" s="84"/>
      <c r="EYM26" s="84"/>
      <c r="EYN26" s="84"/>
      <c r="EYO26" s="84"/>
      <c r="EYP26" s="84"/>
      <c r="EYQ26" s="84"/>
      <c r="EYR26" s="84"/>
      <c r="EYS26" s="84"/>
      <c r="EYT26" s="84"/>
      <c r="EYU26" s="84"/>
      <c r="EYV26" s="84"/>
      <c r="EYW26" s="84"/>
      <c r="EYX26" s="84"/>
      <c r="EYY26" s="84"/>
      <c r="EYZ26" s="84"/>
      <c r="EZA26" s="84"/>
      <c r="EZB26" s="84"/>
      <c r="EZC26" s="84"/>
      <c r="EZD26" s="84"/>
      <c r="EZE26" s="84"/>
      <c r="EZF26" s="84"/>
      <c r="EZG26" s="84"/>
      <c r="EZH26" s="84"/>
      <c r="EZI26" s="84"/>
      <c r="EZJ26" s="84"/>
      <c r="EZK26" s="84"/>
      <c r="EZL26" s="84"/>
      <c r="EZM26" s="84"/>
      <c r="EZN26" s="84"/>
      <c r="EZO26" s="84"/>
      <c r="EZP26" s="84"/>
      <c r="EZQ26" s="84"/>
      <c r="EZR26" s="84"/>
      <c r="EZS26" s="84"/>
      <c r="EZT26" s="84"/>
      <c r="EZU26" s="84"/>
      <c r="EZV26" s="84"/>
      <c r="EZW26" s="84"/>
      <c r="EZX26" s="84"/>
      <c r="EZY26" s="84"/>
      <c r="EZZ26" s="84"/>
      <c r="FAA26" s="84"/>
      <c r="FAB26" s="84"/>
      <c r="FAC26" s="84"/>
      <c r="FAD26" s="84"/>
      <c r="FAE26" s="84"/>
      <c r="FAF26" s="84"/>
      <c r="FAG26" s="84"/>
      <c r="FAH26" s="84"/>
      <c r="FAI26" s="84"/>
      <c r="FAJ26" s="84"/>
      <c r="FAK26" s="84"/>
      <c r="FAL26" s="84"/>
      <c r="FAM26" s="84"/>
      <c r="FAN26" s="84"/>
      <c r="FAO26" s="84"/>
      <c r="FAP26" s="84"/>
      <c r="FAQ26" s="84"/>
      <c r="FAR26" s="84"/>
      <c r="FAS26" s="84"/>
      <c r="FAT26" s="84"/>
      <c r="FAU26" s="84"/>
      <c r="FAV26" s="84"/>
      <c r="FAW26" s="84"/>
      <c r="FAX26" s="84"/>
      <c r="FAY26" s="84"/>
      <c r="FAZ26" s="84"/>
      <c r="FBA26" s="84"/>
      <c r="FBB26" s="84"/>
      <c r="FBC26" s="84"/>
      <c r="FBD26" s="84"/>
      <c r="FBE26" s="84"/>
      <c r="FBF26" s="84"/>
      <c r="FBG26" s="84"/>
      <c r="FBH26" s="84"/>
      <c r="FBI26" s="84"/>
      <c r="FBJ26" s="84"/>
      <c r="FBK26" s="84"/>
      <c r="FBL26" s="84"/>
      <c r="FBM26" s="84"/>
      <c r="FBN26" s="84"/>
      <c r="FBO26" s="84"/>
      <c r="FBP26" s="84"/>
      <c r="FBQ26" s="84"/>
      <c r="FBR26" s="84"/>
      <c r="FBS26" s="84"/>
      <c r="FBT26" s="84"/>
      <c r="FBU26" s="84"/>
      <c r="FBV26" s="84"/>
      <c r="FBW26" s="84"/>
      <c r="FBX26" s="84"/>
      <c r="FBY26" s="84"/>
      <c r="FBZ26" s="84"/>
      <c r="FCA26" s="84"/>
      <c r="FCB26" s="84"/>
      <c r="FCC26" s="84"/>
      <c r="FCD26" s="84"/>
      <c r="FCE26" s="84"/>
      <c r="FCF26" s="84"/>
      <c r="FCG26" s="84"/>
      <c r="FCH26" s="84"/>
      <c r="FCI26" s="84"/>
      <c r="FCJ26" s="84"/>
      <c r="FCK26" s="84"/>
      <c r="FCL26" s="84"/>
      <c r="FCM26" s="84"/>
      <c r="FCN26" s="84"/>
      <c r="FCO26" s="84"/>
      <c r="FCP26" s="84"/>
      <c r="FCQ26" s="84"/>
      <c r="FCR26" s="84"/>
      <c r="FCS26" s="84"/>
      <c r="FCT26" s="84"/>
      <c r="FCU26" s="84"/>
      <c r="FCV26" s="84"/>
      <c r="FCW26" s="84"/>
      <c r="FCX26" s="84"/>
      <c r="FCY26" s="84"/>
      <c r="FCZ26" s="84"/>
      <c r="FDA26" s="84"/>
      <c r="FDB26" s="84"/>
      <c r="FDC26" s="84"/>
      <c r="FDD26" s="84"/>
      <c r="FDE26" s="84"/>
      <c r="FDF26" s="84"/>
      <c r="FDG26" s="84"/>
      <c r="FDH26" s="84"/>
      <c r="FDI26" s="84"/>
      <c r="FDJ26" s="84"/>
      <c r="FDK26" s="84"/>
      <c r="FDL26" s="84"/>
      <c r="FDM26" s="84"/>
      <c r="FDN26" s="84"/>
      <c r="FDO26" s="84"/>
      <c r="FDP26" s="84"/>
      <c r="FDQ26" s="84"/>
      <c r="FDR26" s="84"/>
      <c r="FDS26" s="84"/>
      <c r="FDT26" s="84"/>
      <c r="FDU26" s="84"/>
      <c r="FDV26" s="84"/>
      <c r="FDW26" s="84"/>
      <c r="FDX26" s="84"/>
      <c r="FDY26" s="84"/>
      <c r="FDZ26" s="84"/>
      <c r="FEA26" s="84"/>
      <c r="FEB26" s="84"/>
      <c r="FEC26" s="84"/>
      <c r="FED26" s="84"/>
      <c r="FEE26" s="84"/>
      <c r="FEF26" s="84"/>
      <c r="FEG26" s="84"/>
      <c r="FEH26" s="84"/>
      <c r="FEI26" s="84"/>
      <c r="FEJ26" s="84"/>
      <c r="FEK26" s="84"/>
      <c r="FEL26" s="84"/>
      <c r="FEM26" s="84"/>
      <c r="FEN26" s="84"/>
      <c r="FEO26" s="84"/>
      <c r="FEP26" s="84"/>
      <c r="FEQ26" s="84"/>
      <c r="FER26" s="84"/>
      <c r="FES26" s="84"/>
      <c r="FET26" s="84"/>
      <c r="FEU26" s="84"/>
      <c r="FEV26" s="84"/>
      <c r="FEW26" s="84"/>
      <c r="FEX26" s="84"/>
      <c r="FEY26" s="84"/>
      <c r="FEZ26" s="84"/>
      <c r="FFA26" s="84"/>
      <c r="FFB26" s="84"/>
      <c r="FFC26" s="84"/>
      <c r="FFD26" s="84"/>
      <c r="FFE26" s="84"/>
      <c r="FFF26" s="84"/>
      <c r="FFG26" s="84"/>
      <c r="FFH26" s="84"/>
      <c r="FFI26" s="84"/>
      <c r="FFJ26" s="84"/>
      <c r="FFK26" s="84"/>
      <c r="FFL26" s="84"/>
      <c r="FFM26" s="84"/>
      <c r="FFN26" s="84"/>
      <c r="FFO26" s="84"/>
      <c r="FFP26" s="84"/>
      <c r="FFQ26" s="84"/>
      <c r="FFR26" s="84"/>
      <c r="FFS26" s="84"/>
      <c r="FFT26" s="84"/>
      <c r="FFU26" s="84"/>
      <c r="FFV26" s="84"/>
      <c r="FFW26" s="84"/>
      <c r="FFX26" s="84"/>
      <c r="FFY26" s="84"/>
      <c r="FFZ26" s="84"/>
      <c r="FGA26" s="84"/>
      <c r="FGB26" s="84"/>
      <c r="FGC26" s="84"/>
      <c r="FGD26" s="84"/>
      <c r="FGE26" s="84"/>
      <c r="FGF26" s="84"/>
      <c r="FGG26" s="84"/>
      <c r="FGH26" s="84"/>
      <c r="FGI26" s="84"/>
      <c r="FGJ26" s="84"/>
      <c r="FGK26" s="84"/>
      <c r="FGL26" s="84"/>
      <c r="FGM26" s="84"/>
      <c r="FGN26" s="84"/>
      <c r="FGO26" s="84"/>
      <c r="FGP26" s="84"/>
      <c r="FGQ26" s="84"/>
      <c r="FGR26" s="84"/>
      <c r="FGS26" s="84"/>
      <c r="FGT26" s="84"/>
      <c r="FGU26" s="84"/>
      <c r="FGV26" s="84"/>
      <c r="FGW26" s="84"/>
      <c r="FGX26" s="84"/>
      <c r="FGY26" s="84"/>
      <c r="FGZ26" s="84"/>
      <c r="FHA26" s="84"/>
      <c r="FHB26" s="84"/>
      <c r="FHC26" s="84"/>
      <c r="FHD26" s="84"/>
      <c r="FHE26" s="84"/>
      <c r="FHF26" s="84"/>
      <c r="FHG26" s="84"/>
      <c r="FHH26" s="84"/>
      <c r="FHI26" s="84"/>
      <c r="FHJ26" s="84"/>
      <c r="FHK26" s="84"/>
      <c r="FHL26" s="84"/>
      <c r="FHM26" s="84"/>
      <c r="FHN26" s="84"/>
      <c r="FHO26" s="84"/>
      <c r="FHP26" s="84"/>
      <c r="FHQ26" s="84"/>
      <c r="FHR26" s="84"/>
      <c r="FHS26" s="84"/>
      <c r="FHT26" s="84"/>
      <c r="FHU26" s="84"/>
      <c r="FHV26" s="84"/>
      <c r="FHW26" s="84"/>
      <c r="FHX26" s="84"/>
      <c r="FHY26" s="84"/>
      <c r="FHZ26" s="84"/>
      <c r="FIA26" s="84"/>
      <c r="FIB26" s="84"/>
      <c r="FIC26" s="84"/>
      <c r="FID26" s="84"/>
      <c r="FIE26" s="84"/>
      <c r="FIF26" s="84"/>
      <c r="FIG26" s="84"/>
      <c r="FIH26" s="84"/>
      <c r="FII26" s="84"/>
      <c r="FIJ26" s="84"/>
      <c r="FIK26" s="84"/>
      <c r="FIL26" s="84"/>
      <c r="FIM26" s="84"/>
      <c r="FIN26" s="84"/>
      <c r="FIO26" s="84"/>
      <c r="FIP26" s="84"/>
      <c r="FIQ26" s="84"/>
      <c r="FIR26" s="84"/>
      <c r="FIS26" s="84"/>
      <c r="FIT26" s="84"/>
      <c r="FIU26" s="84"/>
      <c r="FIV26" s="84"/>
      <c r="FIW26" s="84"/>
      <c r="FIX26" s="84"/>
      <c r="FIY26" s="84"/>
      <c r="FIZ26" s="84"/>
      <c r="FJA26" s="84"/>
      <c r="FJB26" s="84"/>
      <c r="FJC26" s="84"/>
      <c r="FJD26" s="84"/>
      <c r="FJE26" s="84"/>
      <c r="FJF26" s="84"/>
      <c r="FJG26" s="84"/>
      <c r="FJH26" s="84"/>
      <c r="FJI26" s="84"/>
      <c r="FJJ26" s="84"/>
      <c r="FJK26" s="84"/>
      <c r="FJL26" s="84"/>
      <c r="FJM26" s="84"/>
      <c r="FJN26" s="84"/>
      <c r="FJO26" s="84"/>
      <c r="FJP26" s="84"/>
      <c r="FJQ26" s="84"/>
      <c r="FJR26" s="84"/>
      <c r="FJS26" s="84"/>
      <c r="FJT26" s="84"/>
      <c r="FJU26" s="84"/>
      <c r="FJV26" s="84"/>
      <c r="FJW26" s="84"/>
      <c r="FJX26" s="84"/>
      <c r="FJY26" s="84"/>
      <c r="FJZ26" s="84"/>
      <c r="FKA26" s="84"/>
      <c r="FKB26" s="84"/>
      <c r="FKC26" s="84"/>
      <c r="FKD26" s="84"/>
      <c r="FKE26" s="84"/>
      <c r="FKF26" s="84"/>
      <c r="FKG26" s="84"/>
      <c r="FKH26" s="84"/>
      <c r="FKI26" s="84"/>
      <c r="FKJ26" s="84"/>
      <c r="FKK26" s="84"/>
      <c r="FKL26" s="84"/>
      <c r="FKM26" s="84"/>
      <c r="FKN26" s="84"/>
      <c r="FKO26" s="84"/>
      <c r="FKP26" s="84"/>
      <c r="FKQ26" s="84"/>
      <c r="FKR26" s="84"/>
      <c r="FKS26" s="84"/>
      <c r="FKT26" s="84"/>
      <c r="FKU26" s="84"/>
      <c r="FKV26" s="84"/>
      <c r="FKW26" s="84"/>
      <c r="FKX26" s="84"/>
      <c r="FKY26" s="84"/>
      <c r="FKZ26" s="84"/>
      <c r="FLA26" s="84"/>
      <c r="FLB26" s="84"/>
      <c r="FLC26" s="84"/>
      <c r="FLD26" s="84"/>
      <c r="FLE26" s="84"/>
      <c r="FLF26" s="84"/>
      <c r="FLG26" s="84"/>
      <c r="FLH26" s="84"/>
      <c r="FLI26" s="84"/>
      <c r="FLJ26" s="84"/>
      <c r="FLK26" s="84"/>
      <c r="FLL26" s="84"/>
      <c r="FLM26" s="84"/>
      <c r="FLN26" s="84"/>
      <c r="FLO26" s="84"/>
      <c r="FLP26" s="84"/>
      <c r="FLQ26" s="84"/>
      <c r="FLR26" s="84"/>
      <c r="FLS26" s="84"/>
      <c r="FLT26" s="84"/>
      <c r="FLU26" s="84"/>
      <c r="FLV26" s="84"/>
      <c r="FLW26" s="84"/>
      <c r="FLX26" s="84"/>
      <c r="FLY26" s="84"/>
      <c r="FLZ26" s="84"/>
      <c r="FMA26" s="84"/>
      <c r="FMB26" s="84"/>
      <c r="FMC26" s="84"/>
      <c r="FMD26" s="84"/>
      <c r="FME26" s="84"/>
      <c r="FMF26" s="84"/>
      <c r="FMG26" s="84"/>
      <c r="FMH26" s="84"/>
      <c r="FMI26" s="84"/>
      <c r="FMJ26" s="84"/>
      <c r="FMK26" s="84"/>
      <c r="FML26" s="84"/>
      <c r="FMM26" s="84"/>
      <c r="FMN26" s="84"/>
      <c r="FMO26" s="84"/>
      <c r="FMP26" s="84"/>
      <c r="FMQ26" s="84"/>
      <c r="FMR26" s="84"/>
      <c r="FMS26" s="84"/>
      <c r="FMT26" s="84"/>
      <c r="FMU26" s="84"/>
      <c r="FMV26" s="84"/>
      <c r="FMW26" s="84"/>
      <c r="FMX26" s="84"/>
      <c r="FMY26" s="84"/>
      <c r="FMZ26" s="84"/>
      <c r="FNA26" s="84"/>
      <c r="FNB26" s="84"/>
      <c r="FNC26" s="84"/>
      <c r="FND26" s="84"/>
      <c r="FNE26" s="84"/>
      <c r="FNF26" s="84"/>
      <c r="FNG26" s="84"/>
      <c r="FNH26" s="84"/>
      <c r="FNI26" s="84"/>
      <c r="FNJ26" s="84"/>
      <c r="FNK26" s="84"/>
      <c r="FNL26" s="84"/>
      <c r="FNM26" s="84"/>
      <c r="FNN26" s="84"/>
      <c r="FNO26" s="84"/>
      <c r="FNP26" s="84"/>
      <c r="FNQ26" s="84"/>
      <c r="FNR26" s="84"/>
      <c r="FNS26" s="84"/>
      <c r="FNT26" s="84"/>
      <c r="FNU26" s="84"/>
      <c r="FNV26" s="84"/>
      <c r="FNW26" s="84"/>
      <c r="FNX26" s="84"/>
      <c r="FNY26" s="84"/>
      <c r="FNZ26" s="84"/>
      <c r="FOA26" s="84"/>
      <c r="FOB26" s="84"/>
      <c r="FOC26" s="84"/>
      <c r="FOD26" s="84"/>
      <c r="FOE26" s="84"/>
      <c r="FOF26" s="84"/>
      <c r="FOG26" s="84"/>
      <c r="FOH26" s="84"/>
      <c r="FOI26" s="84"/>
      <c r="FOJ26" s="84"/>
      <c r="FOK26" s="84"/>
      <c r="FOL26" s="84"/>
      <c r="FOM26" s="84"/>
      <c r="FON26" s="84"/>
      <c r="FOO26" s="84"/>
      <c r="FOP26" s="84"/>
      <c r="FOQ26" s="84"/>
      <c r="FOR26" s="84"/>
      <c r="FOS26" s="84"/>
      <c r="FOT26" s="84"/>
      <c r="FOU26" s="84"/>
      <c r="FOV26" s="84"/>
      <c r="FOW26" s="84"/>
      <c r="FOX26" s="84"/>
      <c r="FOY26" s="84"/>
      <c r="FOZ26" s="84"/>
      <c r="FPA26" s="84"/>
      <c r="FPB26" s="84"/>
      <c r="FPC26" s="84"/>
      <c r="FPD26" s="84"/>
      <c r="FPE26" s="84"/>
      <c r="FPF26" s="84"/>
      <c r="FPG26" s="84"/>
      <c r="FPH26" s="84"/>
      <c r="FPI26" s="84"/>
      <c r="FPJ26" s="84"/>
      <c r="FPK26" s="84"/>
      <c r="FPL26" s="84"/>
      <c r="FPM26" s="84"/>
      <c r="FPN26" s="84"/>
      <c r="FPO26" s="84"/>
      <c r="FPP26" s="84"/>
      <c r="FPQ26" s="84"/>
      <c r="FPR26" s="84"/>
      <c r="FPS26" s="84"/>
      <c r="FPT26" s="84"/>
      <c r="FPU26" s="84"/>
      <c r="FPV26" s="84"/>
      <c r="FPW26" s="84"/>
      <c r="FPX26" s="84"/>
      <c r="FPY26" s="84"/>
      <c r="FPZ26" s="84"/>
      <c r="FQA26" s="84"/>
      <c r="FQB26" s="84"/>
      <c r="FQC26" s="84"/>
      <c r="FQD26" s="84"/>
      <c r="FQE26" s="84"/>
      <c r="FQF26" s="84"/>
      <c r="FQG26" s="84"/>
      <c r="FQH26" s="84"/>
      <c r="FQI26" s="84"/>
      <c r="FQJ26" s="84"/>
      <c r="FQK26" s="84"/>
      <c r="FQL26" s="84"/>
      <c r="FQM26" s="84"/>
      <c r="FQN26" s="84"/>
      <c r="FQO26" s="84"/>
      <c r="FQP26" s="84"/>
      <c r="FQQ26" s="84"/>
      <c r="FQR26" s="84"/>
      <c r="FQS26" s="84"/>
      <c r="FQT26" s="84"/>
      <c r="FQU26" s="84"/>
      <c r="FQV26" s="84"/>
      <c r="FQW26" s="84"/>
      <c r="FQX26" s="84"/>
      <c r="FQY26" s="84"/>
      <c r="FQZ26" s="84"/>
      <c r="FRA26" s="84"/>
      <c r="FRB26" s="84"/>
      <c r="FRC26" s="84"/>
      <c r="FRD26" s="84"/>
      <c r="FRE26" s="84"/>
      <c r="FRF26" s="84"/>
      <c r="FRG26" s="84"/>
      <c r="FRH26" s="84"/>
      <c r="FRI26" s="84"/>
      <c r="FRJ26" s="84"/>
      <c r="FRK26" s="84"/>
      <c r="FRL26" s="84"/>
      <c r="FRM26" s="84"/>
      <c r="FRN26" s="84"/>
      <c r="FRO26" s="84"/>
      <c r="FRP26" s="84"/>
      <c r="FRQ26" s="84"/>
      <c r="FRR26" s="84"/>
      <c r="FRS26" s="84"/>
      <c r="FRT26" s="84"/>
      <c r="FRU26" s="84"/>
      <c r="FRV26" s="84"/>
      <c r="FRW26" s="84"/>
      <c r="FRX26" s="84"/>
      <c r="FRY26" s="84"/>
      <c r="FRZ26" s="84"/>
      <c r="FSA26" s="84"/>
      <c r="FSB26" s="84"/>
      <c r="FSC26" s="84"/>
      <c r="FSD26" s="84"/>
      <c r="FSE26" s="84"/>
      <c r="FSF26" s="84"/>
      <c r="FSG26" s="84"/>
      <c r="FSH26" s="84"/>
      <c r="FSI26" s="84"/>
      <c r="FSJ26" s="84"/>
      <c r="FSK26" s="84"/>
      <c r="FSL26" s="84"/>
      <c r="FSM26" s="84"/>
      <c r="FSN26" s="84"/>
      <c r="FSO26" s="84"/>
      <c r="FSP26" s="84"/>
      <c r="FSQ26" s="84"/>
      <c r="FSR26" s="84"/>
      <c r="FSS26" s="84"/>
      <c r="FST26" s="84"/>
      <c r="FSU26" s="84"/>
      <c r="FSV26" s="84"/>
      <c r="FSW26" s="84"/>
      <c r="FSX26" s="84"/>
      <c r="FSY26" s="84"/>
      <c r="FSZ26" s="84"/>
      <c r="FTA26" s="84"/>
      <c r="FTB26" s="84"/>
      <c r="FTC26" s="84"/>
      <c r="FTD26" s="84"/>
      <c r="FTE26" s="84"/>
      <c r="FTF26" s="84"/>
      <c r="FTG26" s="84"/>
      <c r="FTH26" s="84"/>
      <c r="FTI26" s="84"/>
      <c r="FTJ26" s="84"/>
      <c r="FTK26" s="84"/>
      <c r="FTL26" s="84"/>
      <c r="FTM26" s="84"/>
      <c r="FTN26" s="84"/>
      <c r="FTO26" s="84"/>
      <c r="FTP26" s="84"/>
      <c r="FTQ26" s="84"/>
      <c r="FTR26" s="84"/>
      <c r="FTS26" s="84"/>
      <c r="FTT26" s="84"/>
      <c r="FTU26" s="84"/>
      <c r="FTV26" s="84"/>
      <c r="FTW26" s="84"/>
      <c r="FTX26" s="84"/>
      <c r="FTY26" s="84"/>
      <c r="FTZ26" s="84"/>
      <c r="FUA26" s="84"/>
      <c r="FUB26" s="84"/>
      <c r="FUC26" s="84"/>
      <c r="FUD26" s="84"/>
      <c r="FUE26" s="84"/>
      <c r="FUF26" s="84"/>
      <c r="FUG26" s="84"/>
      <c r="FUH26" s="84"/>
      <c r="FUI26" s="84"/>
      <c r="FUJ26" s="84"/>
      <c r="FUK26" s="84"/>
      <c r="FUL26" s="84"/>
      <c r="FUM26" s="84"/>
      <c r="FUN26" s="84"/>
      <c r="FUO26" s="84"/>
      <c r="FUP26" s="84"/>
      <c r="FUQ26" s="84"/>
      <c r="FUR26" s="84"/>
      <c r="FUS26" s="84"/>
      <c r="FUT26" s="84"/>
      <c r="FUU26" s="84"/>
      <c r="FUV26" s="84"/>
      <c r="FUW26" s="84"/>
      <c r="FUX26" s="84"/>
      <c r="FUY26" s="84"/>
      <c r="FUZ26" s="84"/>
      <c r="FVA26" s="84"/>
      <c r="FVB26" s="84"/>
      <c r="FVC26" s="84"/>
      <c r="FVD26" s="84"/>
      <c r="FVE26" s="84"/>
      <c r="FVF26" s="84"/>
      <c r="FVG26" s="84"/>
      <c r="FVH26" s="84"/>
      <c r="FVI26" s="84"/>
      <c r="FVJ26" s="84"/>
      <c r="FVK26" s="84"/>
      <c r="FVL26" s="84"/>
      <c r="FVM26" s="84"/>
      <c r="FVN26" s="84"/>
      <c r="FVO26" s="84"/>
      <c r="FVP26" s="84"/>
      <c r="FVQ26" s="84"/>
      <c r="FVR26" s="84"/>
      <c r="FVS26" s="84"/>
      <c r="FVT26" s="84"/>
      <c r="FVU26" s="84"/>
      <c r="FVV26" s="84"/>
      <c r="FVW26" s="84"/>
      <c r="FVX26" s="84"/>
      <c r="FVY26" s="84"/>
      <c r="FVZ26" s="84"/>
      <c r="FWA26" s="84"/>
      <c r="FWB26" s="84"/>
      <c r="FWC26" s="84"/>
      <c r="FWD26" s="84"/>
      <c r="FWE26" s="84"/>
      <c r="FWF26" s="84"/>
      <c r="FWG26" s="84"/>
      <c r="FWH26" s="84"/>
      <c r="FWI26" s="84"/>
      <c r="FWJ26" s="84"/>
      <c r="FWK26" s="84"/>
      <c r="FWL26" s="84"/>
      <c r="FWM26" s="84"/>
      <c r="FWN26" s="84"/>
      <c r="FWO26" s="84"/>
      <c r="FWP26" s="84"/>
      <c r="FWQ26" s="84"/>
      <c r="FWR26" s="84"/>
      <c r="FWS26" s="84"/>
      <c r="FWT26" s="84"/>
      <c r="FWU26" s="84"/>
      <c r="FWV26" s="84"/>
      <c r="FWW26" s="84"/>
      <c r="FWX26" s="84"/>
      <c r="FWY26" s="84"/>
      <c r="FWZ26" s="84"/>
      <c r="FXA26" s="84"/>
      <c r="FXB26" s="84"/>
      <c r="FXC26" s="84"/>
      <c r="FXD26" s="84"/>
      <c r="FXE26" s="84"/>
      <c r="FXF26" s="84"/>
      <c r="FXG26" s="84"/>
      <c r="FXH26" s="84"/>
      <c r="FXI26" s="84"/>
      <c r="FXJ26" s="84"/>
      <c r="FXK26" s="84"/>
      <c r="FXL26" s="84"/>
      <c r="FXM26" s="84"/>
      <c r="FXN26" s="84"/>
      <c r="FXO26" s="84"/>
      <c r="FXP26" s="84"/>
      <c r="FXQ26" s="84"/>
      <c r="FXR26" s="84"/>
      <c r="FXS26" s="84"/>
      <c r="FXT26" s="84"/>
      <c r="FXU26" s="84"/>
      <c r="FXV26" s="84"/>
      <c r="FXW26" s="84"/>
      <c r="FXX26" s="84"/>
      <c r="FXY26" s="84"/>
      <c r="FXZ26" s="84"/>
      <c r="FYA26" s="84"/>
      <c r="FYB26" s="84"/>
      <c r="FYC26" s="84"/>
      <c r="FYD26" s="84"/>
      <c r="FYE26" s="84"/>
      <c r="FYF26" s="84"/>
      <c r="FYG26" s="84"/>
      <c r="FYH26" s="84"/>
      <c r="FYI26" s="84"/>
      <c r="FYJ26" s="84"/>
      <c r="FYK26" s="84"/>
      <c r="FYL26" s="84"/>
      <c r="FYM26" s="84"/>
      <c r="FYN26" s="84"/>
      <c r="FYO26" s="84"/>
      <c r="FYP26" s="84"/>
      <c r="FYQ26" s="84"/>
      <c r="FYR26" s="84"/>
      <c r="FYS26" s="84"/>
      <c r="FYT26" s="84"/>
      <c r="FYU26" s="84"/>
      <c r="FYV26" s="84"/>
      <c r="FYW26" s="84"/>
      <c r="FYX26" s="84"/>
      <c r="FYY26" s="84"/>
      <c r="FYZ26" s="84"/>
      <c r="FZA26" s="84"/>
      <c r="FZB26" s="84"/>
      <c r="FZC26" s="84"/>
      <c r="FZD26" s="84"/>
      <c r="FZE26" s="84"/>
      <c r="FZF26" s="84"/>
      <c r="FZG26" s="84"/>
      <c r="FZH26" s="84"/>
      <c r="FZI26" s="84"/>
      <c r="FZJ26" s="84"/>
      <c r="FZK26" s="84"/>
      <c r="FZL26" s="84"/>
      <c r="FZM26" s="84"/>
      <c r="FZN26" s="84"/>
      <c r="FZO26" s="84"/>
      <c r="FZP26" s="84"/>
      <c r="FZQ26" s="84"/>
      <c r="FZR26" s="84"/>
      <c r="FZS26" s="84"/>
      <c r="FZT26" s="84"/>
      <c r="FZU26" s="84"/>
      <c r="FZV26" s="84"/>
      <c r="FZW26" s="84"/>
      <c r="FZX26" s="84"/>
      <c r="FZY26" s="84"/>
      <c r="FZZ26" s="84"/>
      <c r="GAA26" s="84"/>
      <c r="GAB26" s="84"/>
      <c r="GAC26" s="84"/>
      <c r="GAD26" s="84"/>
      <c r="GAE26" s="84"/>
      <c r="GAF26" s="84"/>
      <c r="GAG26" s="84"/>
      <c r="GAH26" s="84"/>
      <c r="GAI26" s="84"/>
      <c r="GAJ26" s="84"/>
      <c r="GAK26" s="84"/>
      <c r="GAL26" s="84"/>
      <c r="GAM26" s="84"/>
      <c r="GAN26" s="84"/>
      <c r="GAO26" s="84"/>
      <c r="GAP26" s="84"/>
      <c r="GAQ26" s="84"/>
      <c r="GAR26" s="84"/>
      <c r="GAS26" s="84"/>
      <c r="GAT26" s="84"/>
      <c r="GAU26" s="84"/>
      <c r="GAV26" s="84"/>
      <c r="GAW26" s="84"/>
      <c r="GAX26" s="84"/>
      <c r="GAY26" s="84"/>
      <c r="GAZ26" s="84"/>
      <c r="GBA26" s="84"/>
      <c r="GBB26" s="84"/>
      <c r="GBC26" s="84"/>
      <c r="GBD26" s="84"/>
      <c r="GBE26" s="84"/>
      <c r="GBF26" s="84"/>
      <c r="GBG26" s="84"/>
      <c r="GBH26" s="84"/>
      <c r="GBI26" s="84"/>
      <c r="GBJ26" s="84"/>
      <c r="GBK26" s="84"/>
      <c r="GBL26" s="84"/>
      <c r="GBM26" s="84"/>
      <c r="GBN26" s="84"/>
      <c r="GBO26" s="84"/>
      <c r="GBP26" s="84"/>
      <c r="GBQ26" s="84"/>
      <c r="GBR26" s="84"/>
      <c r="GBS26" s="84"/>
      <c r="GBT26" s="84"/>
      <c r="GBU26" s="84"/>
      <c r="GBV26" s="84"/>
      <c r="GBW26" s="84"/>
      <c r="GBX26" s="84"/>
      <c r="GBY26" s="84"/>
      <c r="GBZ26" s="84"/>
      <c r="GCA26" s="84"/>
      <c r="GCB26" s="84"/>
      <c r="GCC26" s="84"/>
      <c r="GCD26" s="84"/>
      <c r="GCE26" s="84"/>
      <c r="GCF26" s="84"/>
      <c r="GCG26" s="84"/>
      <c r="GCH26" s="84"/>
      <c r="GCI26" s="84"/>
      <c r="GCJ26" s="84"/>
      <c r="GCK26" s="84"/>
      <c r="GCL26" s="84"/>
      <c r="GCM26" s="84"/>
      <c r="GCN26" s="84"/>
      <c r="GCO26" s="84"/>
      <c r="GCP26" s="84"/>
      <c r="GCQ26" s="84"/>
      <c r="GCR26" s="84"/>
      <c r="GCS26" s="84"/>
      <c r="GCT26" s="84"/>
      <c r="GCU26" s="84"/>
      <c r="GCV26" s="84"/>
      <c r="GCW26" s="84"/>
      <c r="GCX26" s="84"/>
      <c r="GCY26" s="84"/>
      <c r="GCZ26" s="84"/>
      <c r="GDA26" s="84"/>
      <c r="GDB26" s="84"/>
      <c r="GDC26" s="84"/>
      <c r="GDD26" s="84"/>
      <c r="GDE26" s="84"/>
      <c r="GDF26" s="84"/>
      <c r="GDG26" s="84"/>
      <c r="GDH26" s="84"/>
      <c r="GDI26" s="84"/>
      <c r="GDJ26" s="84"/>
      <c r="GDK26" s="84"/>
      <c r="GDL26" s="84"/>
      <c r="GDM26" s="84"/>
      <c r="GDN26" s="84"/>
      <c r="GDO26" s="84"/>
      <c r="GDP26" s="84"/>
      <c r="GDQ26" s="84"/>
      <c r="GDR26" s="84"/>
      <c r="GDS26" s="84"/>
      <c r="GDT26" s="84"/>
      <c r="GDU26" s="84"/>
      <c r="GDV26" s="84"/>
      <c r="GDW26" s="84"/>
      <c r="GDX26" s="84"/>
      <c r="GDY26" s="84"/>
      <c r="GDZ26" s="84"/>
      <c r="GEA26" s="84"/>
      <c r="GEB26" s="84"/>
      <c r="GEC26" s="84"/>
      <c r="GED26" s="84"/>
      <c r="GEE26" s="84"/>
      <c r="GEF26" s="84"/>
      <c r="GEG26" s="84"/>
      <c r="GEH26" s="84"/>
      <c r="GEI26" s="84"/>
      <c r="GEJ26" s="84"/>
      <c r="GEK26" s="84"/>
      <c r="GEL26" s="84"/>
      <c r="GEM26" s="84"/>
      <c r="GEN26" s="84"/>
      <c r="GEO26" s="84"/>
      <c r="GEP26" s="84"/>
      <c r="GEQ26" s="84"/>
      <c r="GER26" s="84"/>
      <c r="GES26" s="84"/>
      <c r="GET26" s="84"/>
      <c r="GEU26" s="84"/>
      <c r="GEV26" s="84"/>
      <c r="GEW26" s="84"/>
      <c r="GEX26" s="84"/>
      <c r="GEY26" s="84"/>
      <c r="GEZ26" s="84"/>
      <c r="GFA26" s="84"/>
      <c r="GFB26" s="84"/>
      <c r="GFC26" s="84"/>
      <c r="GFD26" s="84"/>
      <c r="GFE26" s="84"/>
      <c r="GFF26" s="84"/>
      <c r="GFG26" s="84"/>
      <c r="GFH26" s="84"/>
      <c r="GFI26" s="84"/>
      <c r="GFJ26" s="84"/>
      <c r="GFK26" s="84"/>
      <c r="GFL26" s="84"/>
      <c r="GFM26" s="84"/>
      <c r="GFN26" s="84"/>
      <c r="GFO26" s="84"/>
      <c r="GFP26" s="84"/>
      <c r="GFQ26" s="84"/>
      <c r="GFR26" s="84"/>
      <c r="GFS26" s="84"/>
      <c r="GFT26" s="84"/>
      <c r="GFU26" s="84"/>
      <c r="GFV26" s="84"/>
      <c r="GFW26" s="84"/>
      <c r="GFX26" s="84"/>
      <c r="GFY26" s="84"/>
      <c r="GFZ26" s="84"/>
      <c r="GGA26" s="84"/>
      <c r="GGB26" s="84"/>
      <c r="GGC26" s="84"/>
      <c r="GGD26" s="84"/>
      <c r="GGE26" s="84"/>
      <c r="GGF26" s="84"/>
      <c r="GGG26" s="84"/>
      <c r="GGH26" s="84"/>
      <c r="GGI26" s="84"/>
      <c r="GGJ26" s="84"/>
      <c r="GGK26" s="84"/>
      <c r="GGL26" s="84"/>
      <c r="GGM26" s="84"/>
      <c r="GGN26" s="84"/>
      <c r="GGO26" s="84"/>
      <c r="GGP26" s="84"/>
      <c r="GGQ26" s="84"/>
      <c r="GGR26" s="84"/>
      <c r="GGS26" s="84"/>
      <c r="GGT26" s="84"/>
      <c r="GGU26" s="84"/>
      <c r="GGV26" s="84"/>
      <c r="GGW26" s="84"/>
      <c r="GGX26" s="84"/>
      <c r="GGY26" s="84"/>
      <c r="GGZ26" s="84"/>
      <c r="GHA26" s="84"/>
      <c r="GHB26" s="84"/>
      <c r="GHC26" s="84"/>
      <c r="GHD26" s="84"/>
      <c r="GHE26" s="84"/>
      <c r="GHF26" s="84"/>
      <c r="GHG26" s="84"/>
      <c r="GHH26" s="84"/>
      <c r="GHI26" s="84"/>
      <c r="GHJ26" s="84"/>
      <c r="GHK26" s="84"/>
      <c r="GHL26" s="84"/>
      <c r="GHM26" s="84"/>
      <c r="GHN26" s="84"/>
      <c r="GHO26" s="84"/>
      <c r="GHP26" s="84"/>
      <c r="GHQ26" s="84"/>
      <c r="GHR26" s="84"/>
      <c r="GHS26" s="84"/>
      <c r="GHT26" s="84"/>
      <c r="GHU26" s="84"/>
      <c r="GHV26" s="84"/>
      <c r="GHW26" s="84"/>
      <c r="GHX26" s="84"/>
      <c r="GHY26" s="84"/>
      <c r="GHZ26" s="84"/>
      <c r="GIA26" s="84"/>
      <c r="GIB26" s="84"/>
      <c r="GIC26" s="84"/>
      <c r="GID26" s="84"/>
      <c r="GIE26" s="84"/>
      <c r="GIF26" s="84"/>
      <c r="GIG26" s="84"/>
      <c r="GIH26" s="84"/>
      <c r="GII26" s="84"/>
      <c r="GIJ26" s="84"/>
      <c r="GIK26" s="84"/>
      <c r="GIL26" s="84"/>
      <c r="GIM26" s="84"/>
      <c r="GIN26" s="84"/>
      <c r="GIO26" s="84"/>
      <c r="GIP26" s="84"/>
      <c r="GIQ26" s="84"/>
      <c r="GIR26" s="84"/>
      <c r="GIS26" s="84"/>
      <c r="GIT26" s="84"/>
      <c r="GIU26" s="84"/>
      <c r="GIV26" s="84"/>
      <c r="GIW26" s="84"/>
      <c r="GIX26" s="84"/>
      <c r="GIY26" s="84"/>
      <c r="GIZ26" s="84"/>
      <c r="GJA26" s="84"/>
      <c r="GJB26" s="84"/>
      <c r="GJC26" s="84"/>
      <c r="GJD26" s="84"/>
      <c r="GJE26" s="84"/>
      <c r="GJF26" s="84"/>
      <c r="GJG26" s="84"/>
      <c r="GJH26" s="84"/>
      <c r="GJI26" s="84"/>
      <c r="GJJ26" s="84"/>
      <c r="GJK26" s="84"/>
      <c r="GJL26" s="84"/>
      <c r="GJM26" s="84"/>
      <c r="GJN26" s="84"/>
      <c r="GJO26" s="84"/>
      <c r="GJP26" s="84"/>
      <c r="GJQ26" s="84"/>
      <c r="GJR26" s="84"/>
      <c r="GJS26" s="84"/>
      <c r="GJT26" s="84"/>
      <c r="GJU26" s="84"/>
      <c r="GJV26" s="84"/>
      <c r="GJW26" s="84"/>
      <c r="GJX26" s="84"/>
      <c r="GJY26" s="84"/>
      <c r="GJZ26" s="84"/>
      <c r="GKA26" s="84"/>
      <c r="GKB26" s="84"/>
      <c r="GKC26" s="84"/>
      <c r="GKD26" s="84"/>
      <c r="GKE26" s="84"/>
      <c r="GKF26" s="84"/>
      <c r="GKG26" s="84"/>
      <c r="GKH26" s="84"/>
      <c r="GKI26" s="84"/>
      <c r="GKJ26" s="84"/>
      <c r="GKK26" s="84"/>
      <c r="GKL26" s="84"/>
      <c r="GKM26" s="84"/>
      <c r="GKN26" s="84"/>
      <c r="GKO26" s="84"/>
      <c r="GKP26" s="84"/>
      <c r="GKQ26" s="84"/>
      <c r="GKR26" s="84"/>
      <c r="GKS26" s="84"/>
      <c r="GKT26" s="84"/>
      <c r="GKU26" s="84"/>
      <c r="GKV26" s="84"/>
      <c r="GKW26" s="84"/>
      <c r="GKX26" s="84"/>
      <c r="GKY26" s="84"/>
      <c r="GKZ26" s="84"/>
      <c r="GLA26" s="84"/>
      <c r="GLB26" s="84"/>
      <c r="GLC26" s="84"/>
      <c r="GLD26" s="84"/>
      <c r="GLE26" s="84"/>
      <c r="GLF26" s="84"/>
      <c r="GLG26" s="84"/>
      <c r="GLH26" s="84"/>
      <c r="GLI26" s="84"/>
      <c r="GLJ26" s="84"/>
      <c r="GLK26" s="84"/>
      <c r="GLL26" s="84"/>
      <c r="GLM26" s="84"/>
      <c r="GLN26" s="84"/>
      <c r="GLO26" s="84"/>
      <c r="GLP26" s="84"/>
      <c r="GLQ26" s="84"/>
      <c r="GLR26" s="84"/>
      <c r="GLS26" s="84"/>
      <c r="GLT26" s="84"/>
      <c r="GLU26" s="84"/>
      <c r="GLV26" s="84"/>
      <c r="GLW26" s="84"/>
      <c r="GLX26" s="84"/>
      <c r="GLY26" s="84"/>
      <c r="GLZ26" s="84"/>
      <c r="GMA26" s="84"/>
      <c r="GMB26" s="84"/>
      <c r="GMC26" s="84"/>
      <c r="GMD26" s="84"/>
      <c r="GME26" s="84"/>
      <c r="GMF26" s="84"/>
      <c r="GMG26" s="84"/>
      <c r="GMH26" s="84"/>
      <c r="GMI26" s="84"/>
      <c r="GMJ26" s="84"/>
      <c r="GMK26" s="84"/>
      <c r="GML26" s="84"/>
      <c r="GMM26" s="84"/>
      <c r="GMN26" s="84"/>
      <c r="GMO26" s="84"/>
      <c r="GMP26" s="84"/>
      <c r="GMQ26" s="84"/>
      <c r="GMR26" s="84"/>
      <c r="GMS26" s="84"/>
      <c r="GMT26" s="84"/>
      <c r="GMU26" s="84"/>
      <c r="GMV26" s="84"/>
      <c r="GMW26" s="84"/>
      <c r="GMX26" s="84"/>
      <c r="GMY26" s="84"/>
      <c r="GMZ26" s="84"/>
      <c r="GNA26" s="84"/>
      <c r="GNB26" s="84"/>
      <c r="GNC26" s="84"/>
      <c r="GND26" s="84"/>
      <c r="GNE26" s="84"/>
      <c r="GNF26" s="84"/>
      <c r="GNG26" s="84"/>
      <c r="GNH26" s="84"/>
      <c r="GNI26" s="84"/>
      <c r="GNJ26" s="84"/>
      <c r="GNK26" s="84"/>
      <c r="GNL26" s="84"/>
      <c r="GNM26" s="84"/>
      <c r="GNN26" s="84"/>
      <c r="GNO26" s="84"/>
      <c r="GNP26" s="84"/>
      <c r="GNQ26" s="84"/>
      <c r="GNR26" s="84"/>
      <c r="GNS26" s="84"/>
      <c r="GNT26" s="84"/>
      <c r="GNU26" s="84"/>
      <c r="GNV26" s="84"/>
      <c r="GNW26" s="84"/>
      <c r="GNX26" s="84"/>
      <c r="GNY26" s="84"/>
      <c r="GNZ26" s="84"/>
      <c r="GOA26" s="84"/>
      <c r="GOB26" s="84"/>
      <c r="GOC26" s="84"/>
      <c r="GOD26" s="84"/>
      <c r="GOE26" s="84"/>
      <c r="GOF26" s="84"/>
      <c r="GOG26" s="84"/>
      <c r="GOH26" s="84"/>
      <c r="GOI26" s="84"/>
      <c r="GOJ26" s="84"/>
      <c r="GOK26" s="84"/>
      <c r="GOL26" s="84"/>
      <c r="GOM26" s="84"/>
      <c r="GON26" s="84"/>
      <c r="GOO26" s="84"/>
      <c r="GOP26" s="84"/>
      <c r="GOQ26" s="84"/>
      <c r="GOR26" s="84"/>
      <c r="GOS26" s="84"/>
      <c r="GOT26" s="84"/>
      <c r="GOU26" s="84"/>
      <c r="GOV26" s="84"/>
      <c r="GOW26" s="84"/>
      <c r="GOX26" s="84"/>
      <c r="GOY26" s="84"/>
      <c r="GOZ26" s="84"/>
      <c r="GPA26" s="84"/>
      <c r="GPB26" s="84"/>
      <c r="GPC26" s="84"/>
      <c r="GPD26" s="84"/>
      <c r="GPE26" s="84"/>
      <c r="GPF26" s="84"/>
      <c r="GPG26" s="84"/>
      <c r="GPH26" s="84"/>
      <c r="GPI26" s="84"/>
      <c r="GPJ26" s="84"/>
      <c r="GPK26" s="84"/>
      <c r="GPL26" s="84"/>
      <c r="GPM26" s="84"/>
      <c r="GPN26" s="84"/>
      <c r="GPO26" s="84"/>
      <c r="GPP26" s="84"/>
      <c r="GPQ26" s="84"/>
      <c r="GPR26" s="84"/>
      <c r="GPS26" s="84"/>
      <c r="GPT26" s="84"/>
      <c r="GPU26" s="84"/>
      <c r="GPV26" s="84"/>
      <c r="GPW26" s="84"/>
      <c r="GPX26" s="84"/>
      <c r="GPY26" s="84"/>
      <c r="GPZ26" s="84"/>
      <c r="GQA26" s="84"/>
      <c r="GQB26" s="84"/>
      <c r="GQC26" s="84"/>
      <c r="GQD26" s="84"/>
      <c r="GQE26" s="84"/>
      <c r="GQF26" s="84"/>
      <c r="GQG26" s="84"/>
      <c r="GQH26" s="84"/>
      <c r="GQI26" s="84"/>
      <c r="GQJ26" s="84"/>
      <c r="GQK26" s="84"/>
      <c r="GQL26" s="84"/>
      <c r="GQM26" s="84"/>
      <c r="GQN26" s="84"/>
      <c r="GQO26" s="84"/>
      <c r="GQP26" s="84"/>
      <c r="GQQ26" s="84"/>
      <c r="GQR26" s="84"/>
      <c r="GQS26" s="84"/>
      <c r="GQT26" s="84"/>
      <c r="GQU26" s="84"/>
      <c r="GQV26" s="84"/>
      <c r="GQW26" s="84"/>
      <c r="GQX26" s="84"/>
      <c r="GQY26" s="84"/>
      <c r="GQZ26" s="84"/>
      <c r="GRA26" s="84"/>
      <c r="GRB26" s="84"/>
      <c r="GRC26" s="84"/>
      <c r="GRD26" s="84"/>
      <c r="GRE26" s="84"/>
      <c r="GRF26" s="84"/>
      <c r="GRG26" s="84"/>
      <c r="GRH26" s="84"/>
      <c r="GRI26" s="84"/>
      <c r="GRJ26" s="84"/>
      <c r="GRK26" s="84"/>
      <c r="GRL26" s="84"/>
      <c r="GRM26" s="84"/>
      <c r="GRN26" s="84"/>
      <c r="GRO26" s="84"/>
      <c r="GRP26" s="84"/>
      <c r="GRQ26" s="84"/>
      <c r="GRR26" s="84"/>
      <c r="GRS26" s="84"/>
      <c r="GRT26" s="84"/>
      <c r="GRU26" s="84"/>
      <c r="GRV26" s="84"/>
      <c r="GRW26" s="84"/>
      <c r="GRX26" s="84"/>
      <c r="GRY26" s="84"/>
      <c r="GRZ26" s="84"/>
      <c r="GSA26" s="84"/>
      <c r="GSB26" s="84"/>
      <c r="GSC26" s="84"/>
      <c r="GSD26" s="84"/>
      <c r="GSE26" s="84"/>
      <c r="GSF26" s="84"/>
      <c r="GSG26" s="84"/>
      <c r="GSH26" s="84"/>
      <c r="GSI26" s="84"/>
      <c r="GSJ26" s="84"/>
      <c r="GSK26" s="84"/>
      <c r="GSL26" s="84"/>
      <c r="GSM26" s="84"/>
      <c r="GSN26" s="84"/>
      <c r="GSO26" s="84"/>
      <c r="GSP26" s="84"/>
      <c r="GSQ26" s="84"/>
      <c r="GSR26" s="84"/>
      <c r="GSS26" s="84"/>
      <c r="GST26" s="84"/>
      <c r="GSU26" s="84"/>
      <c r="GSV26" s="84"/>
      <c r="GSW26" s="84"/>
      <c r="GSX26" s="84"/>
      <c r="GSY26" s="84"/>
      <c r="GSZ26" s="84"/>
      <c r="GTA26" s="84"/>
      <c r="GTB26" s="84"/>
      <c r="GTC26" s="84"/>
      <c r="GTD26" s="84"/>
      <c r="GTE26" s="84"/>
      <c r="GTF26" s="84"/>
      <c r="GTG26" s="84"/>
      <c r="GTH26" s="84"/>
      <c r="GTI26" s="84"/>
      <c r="GTJ26" s="84"/>
      <c r="GTK26" s="84"/>
      <c r="GTL26" s="84"/>
      <c r="GTM26" s="84"/>
      <c r="GTN26" s="84"/>
      <c r="GTO26" s="84"/>
      <c r="GTP26" s="84"/>
      <c r="GTQ26" s="84"/>
      <c r="GTR26" s="84"/>
      <c r="GTS26" s="84"/>
      <c r="GTT26" s="84"/>
      <c r="GTU26" s="84"/>
      <c r="GTV26" s="84"/>
      <c r="GTW26" s="84"/>
      <c r="GTX26" s="84"/>
      <c r="GTY26" s="84"/>
      <c r="GTZ26" s="84"/>
      <c r="GUA26" s="84"/>
      <c r="GUB26" s="84"/>
      <c r="GUC26" s="84"/>
      <c r="GUD26" s="84"/>
      <c r="GUE26" s="84"/>
      <c r="GUF26" s="84"/>
      <c r="GUG26" s="84"/>
      <c r="GUH26" s="84"/>
      <c r="GUI26" s="84"/>
      <c r="GUJ26" s="84"/>
      <c r="GUK26" s="84"/>
      <c r="GUL26" s="84"/>
      <c r="GUM26" s="84"/>
      <c r="GUN26" s="84"/>
      <c r="GUO26" s="84"/>
      <c r="GUP26" s="84"/>
      <c r="GUQ26" s="84"/>
      <c r="GUR26" s="84"/>
      <c r="GUS26" s="84"/>
      <c r="GUT26" s="84"/>
      <c r="GUU26" s="84"/>
      <c r="GUV26" s="84"/>
      <c r="GUW26" s="84"/>
      <c r="GUX26" s="84"/>
      <c r="GUY26" s="84"/>
      <c r="GUZ26" s="84"/>
      <c r="GVA26" s="84"/>
      <c r="GVB26" s="84"/>
      <c r="GVC26" s="84"/>
      <c r="GVD26" s="84"/>
      <c r="GVE26" s="84"/>
      <c r="GVF26" s="84"/>
      <c r="GVG26" s="84"/>
      <c r="GVH26" s="84"/>
      <c r="GVI26" s="84"/>
      <c r="GVJ26" s="84"/>
      <c r="GVK26" s="84"/>
      <c r="GVL26" s="84"/>
      <c r="GVM26" s="84"/>
      <c r="GVN26" s="84"/>
      <c r="GVO26" s="84"/>
      <c r="GVP26" s="84"/>
      <c r="GVQ26" s="84"/>
      <c r="GVR26" s="84"/>
      <c r="GVS26" s="84"/>
      <c r="GVT26" s="84"/>
      <c r="GVU26" s="84"/>
      <c r="GVV26" s="84"/>
      <c r="GVW26" s="84"/>
      <c r="GVX26" s="84"/>
      <c r="GVY26" s="84"/>
      <c r="GVZ26" s="84"/>
      <c r="GWA26" s="84"/>
      <c r="GWB26" s="84"/>
      <c r="GWC26" s="84"/>
      <c r="GWD26" s="84"/>
      <c r="GWE26" s="84"/>
      <c r="GWF26" s="84"/>
      <c r="GWG26" s="84"/>
      <c r="GWH26" s="84"/>
      <c r="GWI26" s="84"/>
      <c r="GWJ26" s="84"/>
      <c r="GWK26" s="84"/>
      <c r="GWL26" s="84"/>
      <c r="GWM26" s="84"/>
      <c r="GWN26" s="84"/>
      <c r="GWO26" s="84"/>
      <c r="GWP26" s="84"/>
      <c r="GWQ26" s="84"/>
      <c r="GWR26" s="84"/>
      <c r="GWS26" s="84"/>
      <c r="GWT26" s="84"/>
      <c r="GWU26" s="84"/>
      <c r="GWV26" s="84"/>
      <c r="GWW26" s="84"/>
      <c r="GWX26" s="84"/>
      <c r="GWY26" s="84"/>
      <c r="GWZ26" s="84"/>
      <c r="GXA26" s="84"/>
      <c r="GXB26" s="84"/>
      <c r="GXC26" s="84"/>
      <c r="GXD26" s="84"/>
      <c r="GXE26" s="84"/>
      <c r="GXF26" s="84"/>
      <c r="GXG26" s="84"/>
      <c r="GXH26" s="84"/>
      <c r="GXI26" s="84"/>
      <c r="GXJ26" s="84"/>
      <c r="GXK26" s="84"/>
      <c r="GXL26" s="84"/>
      <c r="GXM26" s="84"/>
      <c r="GXN26" s="84"/>
      <c r="GXO26" s="84"/>
      <c r="GXP26" s="84"/>
      <c r="GXQ26" s="84"/>
      <c r="GXR26" s="84"/>
      <c r="GXS26" s="84"/>
      <c r="GXT26" s="84"/>
      <c r="GXU26" s="84"/>
      <c r="GXV26" s="84"/>
      <c r="GXW26" s="84"/>
      <c r="GXX26" s="84"/>
      <c r="GXY26" s="84"/>
      <c r="GXZ26" s="84"/>
      <c r="GYA26" s="84"/>
      <c r="GYB26" s="84"/>
      <c r="GYC26" s="84"/>
      <c r="GYD26" s="84"/>
      <c r="GYE26" s="84"/>
      <c r="GYF26" s="84"/>
      <c r="GYG26" s="84"/>
      <c r="GYH26" s="84"/>
      <c r="GYI26" s="84"/>
      <c r="GYJ26" s="84"/>
      <c r="GYK26" s="84"/>
      <c r="GYL26" s="84"/>
      <c r="GYM26" s="84"/>
      <c r="GYN26" s="84"/>
      <c r="GYO26" s="84"/>
      <c r="GYP26" s="84"/>
      <c r="GYQ26" s="84"/>
      <c r="GYR26" s="84"/>
      <c r="GYS26" s="84"/>
      <c r="GYT26" s="84"/>
      <c r="GYU26" s="84"/>
      <c r="GYV26" s="84"/>
      <c r="GYW26" s="84"/>
      <c r="GYX26" s="84"/>
      <c r="GYY26" s="84"/>
      <c r="GYZ26" s="84"/>
      <c r="GZA26" s="84"/>
      <c r="GZB26" s="84"/>
      <c r="GZC26" s="84"/>
      <c r="GZD26" s="84"/>
      <c r="GZE26" s="84"/>
      <c r="GZF26" s="84"/>
      <c r="GZG26" s="84"/>
      <c r="GZH26" s="84"/>
      <c r="GZI26" s="84"/>
      <c r="GZJ26" s="84"/>
      <c r="GZK26" s="84"/>
      <c r="GZL26" s="84"/>
      <c r="GZM26" s="84"/>
      <c r="GZN26" s="84"/>
      <c r="GZO26" s="84"/>
      <c r="GZP26" s="84"/>
      <c r="GZQ26" s="84"/>
      <c r="GZR26" s="84"/>
      <c r="GZS26" s="84"/>
      <c r="GZT26" s="84"/>
      <c r="GZU26" s="84"/>
      <c r="GZV26" s="84"/>
      <c r="GZW26" s="84"/>
      <c r="GZX26" s="84"/>
      <c r="GZY26" s="84"/>
      <c r="GZZ26" s="84"/>
      <c r="HAA26" s="84"/>
      <c r="HAB26" s="84"/>
      <c r="HAC26" s="84"/>
      <c r="HAD26" s="84"/>
      <c r="HAE26" s="84"/>
      <c r="HAF26" s="84"/>
      <c r="HAG26" s="84"/>
      <c r="HAH26" s="84"/>
      <c r="HAI26" s="84"/>
      <c r="HAJ26" s="84"/>
      <c r="HAK26" s="84"/>
      <c r="HAL26" s="84"/>
      <c r="HAM26" s="84"/>
      <c r="HAN26" s="84"/>
      <c r="HAO26" s="84"/>
      <c r="HAP26" s="84"/>
      <c r="HAQ26" s="84"/>
      <c r="HAR26" s="84"/>
      <c r="HAS26" s="84"/>
      <c r="HAT26" s="84"/>
      <c r="HAU26" s="84"/>
      <c r="HAV26" s="84"/>
      <c r="HAW26" s="84"/>
      <c r="HAX26" s="84"/>
      <c r="HAY26" s="84"/>
      <c r="HAZ26" s="84"/>
      <c r="HBA26" s="84"/>
      <c r="HBB26" s="84"/>
      <c r="HBC26" s="84"/>
      <c r="HBD26" s="84"/>
      <c r="HBE26" s="84"/>
      <c r="HBF26" s="84"/>
      <c r="HBG26" s="84"/>
      <c r="HBH26" s="84"/>
      <c r="HBI26" s="84"/>
      <c r="HBJ26" s="84"/>
      <c r="HBK26" s="84"/>
      <c r="HBL26" s="84"/>
      <c r="HBM26" s="84"/>
      <c r="HBN26" s="84"/>
      <c r="HBO26" s="84"/>
      <c r="HBP26" s="84"/>
      <c r="HBQ26" s="84"/>
      <c r="HBR26" s="84"/>
      <c r="HBS26" s="84"/>
      <c r="HBT26" s="84"/>
      <c r="HBU26" s="84"/>
      <c r="HBV26" s="84"/>
      <c r="HBW26" s="84"/>
      <c r="HBX26" s="84"/>
      <c r="HBY26" s="84"/>
      <c r="HBZ26" s="84"/>
      <c r="HCA26" s="84"/>
      <c r="HCB26" s="84"/>
      <c r="HCC26" s="84"/>
      <c r="HCD26" s="84"/>
      <c r="HCE26" s="84"/>
      <c r="HCF26" s="84"/>
      <c r="HCG26" s="84"/>
      <c r="HCH26" s="84"/>
      <c r="HCI26" s="84"/>
      <c r="HCJ26" s="84"/>
      <c r="HCK26" s="84"/>
      <c r="HCL26" s="84"/>
      <c r="HCM26" s="84"/>
      <c r="HCN26" s="84"/>
      <c r="HCO26" s="84"/>
      <c r="HCP26" s="84"/>
      <c r="HCQ26" s="84"/>
      <c r="HCR26" s="84"/>
      <c r="HCS26" s="84"/>
      <c r="HCT26" s="84"/>
      <c r="HCU26" s="84"/>
      <c r="HCV26" s="84"/>
      <c r="HCW26" s="84"/>
      <c r="HCX26" s="84"/>
      <c r="HCY26" s="84"/>
      <c r="HCZ26" s="84"/>
      <c r="HDA26" s="84"/>
      <c r="HDB26" s="84"/>
      <c r="HDC26" s="84"/>
      <c r="HDD26" s="84"/>
      <c r="HDE26" s="84"/>
      <c r="HDF26" s="84"/>
      <c r="HDG26" s="84"/>
      <c r="HDH26" s="84"/>
      <c r="HDI26" s="84"/>
      <c r="HDJ26" s="84"/>
      <c r="HDK26" s="84"/>
      <c r="HDL26" s="84"/>
      <c r="HDM26" s="84"/>
      <c r="HDN26" s="84"/>
      <c r="HDO26" s="84"/>
      <c r="HDP26" s="84"/>
      <c r="HDQ26" s="84"/>
      <c r="HDR26" s="84"/>
      <c r="HDS26" s="84"/>
      <c r="HDT26" s="84"/>
      <c r="HDU26" s="84"/>
      <c r="HDV26" s="84"/>
      <c r="HDW26" s="84"/>
      <c r="HDX26" s="84"/>
      <c r="HDY26" s="84"/>
      <c r="HDZ26" s="84"/>
      <c r="HEA26" s="84"/>
      <c r="HEB26" s="84"/>
      <c r="HEC26" s="84"/>
      <c r="HED26" s="84"/>
      <c r="HEE26" s="84"/>
      <c r="HEF26" s="84"/>
      <c r="HEG26" s="84"/>
      <c r="HEH26" s="84"/>
      <c r="HEI26" s="84"/>
      <c r="HEJ26" s="84"/>
      <c r="HEK26" s="84"/>
      <c r="HEL26" s="84"/>
      <c r="HEM26" s="84"/>
      <c r="HEN26" s="84"/>
      <c r="HEO26" s="84"/>
      <c r="HEP26" s="84"/>
      <c r="HEQ26" s="84"/>
      <c r="HER26" s="84"/>
      <c r="HES26" s="84"/>
      <c r="HET26" s="84"/>
      <c r="HEU26" s="84"/>
      <c r="HEV26" s="84"/>
      <c r="HEW26" s="84"/>
      <c r="HEX26" s="84"/>
      <c r="HEY26" s="84"/>
      <c r="HEZ26" s="84"/>
      <c r="HFA26" s="84"/>
      <c r="HFB26" s="84"/>
      <c r="HFC26" s="84"/>
      <c r="HFD26" s="84"/>
      <c r="HFE26" s="84"/>
      <c r="HFF26" s="84"/>
      <c r="HFG26" s="84"/>
      <c r="HFH26" s="84"/>
      <c r="HFI26" s="84"/>
      <c r="HFJ26" s="84"/>
      <c r="HFK26" s="84"/>
      <c r="HFL26" s="84"/>
      <c r="HFM26" s="84"/>
      <c r="HFN26" s="84"/>
      <c r="HFO26" s="84"/>
      <c r="HFP26" s="84"/>
      <c r="HFQ26" s="84"/>
      <c r="HFR26" s="84"/>
      <c r="HFS26" s="84"/>
      <c r="HFT26" s="84"/>
      <c r="HFU26" s="84"/>
      <c r="HFV26" s="84"/>
      <c r="HFW26" s="84"/>
      <c r="HFX26" s="84"/>
      <c r="HFY26" s="84"/>
      <c r="HFZ26" s="84"/>
      <c r="HGA26" s="84"/>
      <c r="HGB26" s="84"/>
      <c r="HGC26" s="84"/>
      <c r="HGD26" s="84"/>
      <c r="HGE26" s="84"/>
      <c r="HGF26" s="84"/>
      <c r="HGG26" s="84"/>
      <c r="HGH26" s="84"/>
      <c r="HGI26" s="84"/>
      <c r="HGJ26" s="84"/>
      <c r="HGK26" s="84"/>
      <c r="HGL26" s="84"/>
      <c r="HGM26" s="84"/>
      <c r="HGN26" s="84"/>
      <c r="HGO26" s="84"/>
      <c r="HGP26" s="84"/>
      <c r="HGQ26" s="84"/>
      <c r="HGR26" s="84"/>
      <c r="HGS26" s="84"/>
      <c r="HGT26" s="84"/>
      <c r="HGU26" s="84"/>
      <c r="HGV26" s="84"/>
      <c r="HGW26" s="84"/>
      <c r="HGX26" s="84"/>
      <c r="HGY26" s="84"/>
      <c r="HGZ26" s="84"/>
      <c r="HHA26" s="84"/>
      <c r="HHB26" s="84"/>
      <c r="HHC26" s="84"/>
      <c r="HHD26" s="84"/>
      <c r="HHE26" s="84"/>
      <c r="HHF26" s="84"/>
      <c r="HHG26" s="84"/>
      <c r="HHH26" s="84"/>
      <c r="HHI26" s="84"/>
      <c r="HHJ26" s="84"/>
      <c r="HHK26" s="84"/>
      <c r="HHL26" s="84"/>
      <c r="HHM26" s="84"/>
      <c r="HHN26" s="84"/>
      <c r="HHO26" s="84"/>
      <c r="HHP26" s="84"/>
      <c r="HHQ26" s="84"/>
      <c r="HHR26" s="84"/>
      <c r="HHS26" s="84"/>
      <c r="HHT26" s="84"/>
      <c r="HHU26" s="84"/>
      <c r="HHV26" s="84"/>
      <c r="HHW26" s="84"/>
      <c r="HHX26" s="84"/>
      <c r="HHY26" s="84"/>
      <c r="HHZ26" s="84"/>
      <c r="HIA26" s="84"/>
      <c r="HIB26" s="84"/>
      <c r="HIC26" s="84"/>
      <c r="HID26" s="84"/>
      <c r="HIE26" s="84"/>
      <c r="HIF26" s="84"/>
      <c r="HIG26" s="84"/>
      <c r="HIH26" s="84"/>
      <c r="HII26" s="84"/>
      <c r="HIJ26" s="84"/>
      <c r="HIK26" s="84"/>
      <c r="HIL26" s="84"/>
      <c r="HIM26" s="84"/>
      <c r="HIN26" s="84"/>
      <c r="HIO26" s="84"/>
      <c r="HIP26" s="84"/>
      <c r="HIQ26" s="84"/>
      <c r="HIR26" s="84"/>
      <c r="HIS26" s="84"/>
      <c r="HIT26" s="84"/>
      <c r="HIU26" s="84"/>
      <c r="HIV26" s="84"/>
      <c r="HIW26" s="84"/>
      <c r="HIX26" s="84"/>
      <c r="HIY26" s="84"/>
      <c r="HIZ26" s="84"/>
      <c r="HJA26" s="84"/>
      <c r="HJB26" s="84"/>
      <c r="HJC26" s="84"/>
      <c r="HJD26" s="84"/>
      <c r="HJE26" s="84"/>
      <c r="HJF26" s="84"/>
      <c r="HJG26" s="84"/>
      <c r="HJH26" s="84"/>
      <c r="HJI26" s="84"/>
      <c r="HJJ26" s="84"/>
      <c r="HJK26" s="84"/>
      <c r="HJL26" s="84"/>
      <c r="HJM26" s="84"/>
      <c r="HJN26" s="84"/>
      <c r="HJO26" s="84"/>
      <c r="HJP26" s="84"/>
      <c r="HJQ26" s="84"/>
      <c r="HJR26" s="84"/>
      <c r="HJS26" s="84"/>
      <c r="HJT26" s="84"/>
      <c r="HJU26" s="84"/>
      <c r="HJV26" s="84"/>
      <c r="HJW26" s="84"/>
      <c r="HJX26" s="84"/>
      <c r="HJY26" s="84"/>
      <c r="HJZ26" s="84"/>
      <c r="HKA26" s="84"/>
      <c r="HKB26" s="84"/>
      <c r="HKC26" s="84"/>
      <c r="HKD26" s="84"/>
      <c r="HKE26" s="84"/>
      <c r="HKF26" s="84"/>
      <c r="HKG26" s="84"/>
      <c r="HKH26" s="84"/>
      <c r="HKI26" s="84"/>
      <c r="HKJ26" s="84"/>
      <c r="HKK26" s="84"/>
      <c r="HKL26" s="84"/>
      <c r="HKM26" s="84"/>
      <c r="HKN26" s="84"/>
      <c r="HKO26" s="84"/>
      <c r="HKP26" s="84"/>
      <c r="HKQ26" s="84"/>
      <c r="HKR26" s="84"/>
      <c r="HKS26" s="84"/>
      <c r="HKT26" s="84"/>
      <c r="HKU26" s="84"/>
      <c r="HKV26" s="84"/>
      <c r="HKW26" s="84"/>
      <c r="HKX26" s="84"/>
      <c r="HKY26" s="84"/>
      <c r="HKZ26" s="84"/>
      <c r="HLA26" s="84"/>
      <c r="HLB26" s="84"/>
      <c r="HLC26" s="84"/>
      <c r="HLD26" s="84"/>
      <c r="HLE26" s="84"/>
      <c r="HLF26" s="84"/>
      <c r="HLG26" s="84"/>
      <c r="HLH26" s="84"/>
      <c r="HLI26" s="84"/>
      <c r="HLJ26" s="84"/>
      <c r="HLK26" s="84"/>
      <c r="HLL26" s="84"/>
      <c r="HLM26" s="84"/>
      <c r="HLN26" s="84"/>
      <c r="HLO26" s="84"/>
      <c r="HLP26" s="84"/>
      <c r="HLQ26" s="84"/>
      <c r="HLR26" s="84"/>
      <c r="HLS26" s="84"/>
      <c r="HLT26" s="84"/>
      <c r="HLU26" s="84"/>
      <c r="HLV26" s="84"/>
      <c r="HLW26" s="84"/>
      <c r="HLX26" s="84"/>
      <c r="HLY26" s="84"/>
      <c r="HLZ26" s="84"/>
      <c r="HMA26" s="84"/>
      <c r="HMB26" s="84"/>
      <c r="HMC26" s="84"/>
      <c r="HMD26" s="84"/>
      <c r="HME26" s="84"/>
      <c r="HMF26" s="84"/>
      <c r="HMG26" s="84"/>
      <c r="HMH26" s="84"/>
      <c r="HMI26" s="84"/>
      <c r="HMJ26" s="84"/>
      <c r="HMK26" s="84"/>
      <c r="HML26" s="84"/>
      <c r="HMM26" s="84"/>
      <c r="HMN26" s="84"/>
      <c r="HMO26" s="84"/>
      <c r="HMP26" s="84"/>
      <c r="HMQ26" s="84"/>
      <c r="HMR26" s="84"/>
      <c r="HMS26" s="84"/>
      <c r="HMT26" s="84"/>
      <c r="HMU26" s="84"/>
      <c r="HMV26" s="84"/>
      <c r="HMW26" s="84"/>
      <c r="HMX26" s="84"/>
      <c r="HMY26" s="84"/>
      <c r="HMZ26" s="84"/>
      <c r="HNA26" s="84"/>
      <c r="HNB26" s="84"/>
      <c r="HNC26" s="84"/>
      <c r="HND26" s="84"/>
      <c r="HNE26" s="84"/>
      <c r="HNF26" s="84"/>
      <c r="HNG26" s="84"/>
      <c r="HNH26" s="84"/>
      <c r="HNI26" s="84"/>
      <c r="HNJ26" s="84"/>
      <c r="HNK26" s="84"/>
      <c r="HNL26" s="84"/>
      <c r="HNM26" s="84"/>
      <c r="HNN26" s="84"/>
      <c r="HNO26" s="84"/>
      <c r="HNP26" s="84"/>
      <c r="HNQ26" s="84"/>
      <c r="HNR26" s="84"/>
      <c r="HNS26" s="84"/>
      <c r="HNT26" s="84"/>
      <c r="HNU26" s="84"/>
      <c r="HNV26" s="84"/>
      <c r="HNW26" s="84"/>
      <c r="HNX26" s="84"/>
      <c r="HNY26" s="84"/>
      <c r="HNZ26" s="84"/>
      <c r="HOA26" s="84"/>
      <c r="HOB26" s="84"/>
      <c r="HOC26" s="84"/>
      <c r="HOD26" s="84"/>
      <c r="HOE26" s="84"/>
      <c r="HOF26" s="84"/>
      <c r="HOG26" s="84"/>
      <c r="HOH26" s="84"/>
      <c r="HOI26" s="84"/>
      <c r="HOJ26" s="84"/>
      <c r="HOK26" s="84"/>
      <c r="HOL26" s="84"/>
      <c r="HOM26" s="84"/>
      <c r="HON26" s="84"/>
      <c r="HOO26" s="84"/>
      <c r="HOP26" s="84"/>
      <c r="HOQ26" s="84"/>
      <c r="HOR26" s="84"/>
      <c r="HOS26" s="84"/>
      <c r="HOT26" s="84"/>
      <c r="HOU26" s="84"/>
      <c r="HOV26" s="84"/>
      <c r="HOW26" s="84"/>
      <c r="HOX26" s="84"/>
      <c r="HOY26" s="84"/>
      <c r="HOZ26" s="84"/>
      <c r="HPA26" s="84"/>
      <c r="HPB26" s="84"/>
      <c r="HPC26" s="84"/>
      <c r="HPD26" s="84"/>
      <c r="HPE26" s="84"/>
      <c r="HPF26" s="84"/>
      <c r="HPG26" s="84"/>
      <c r="HPH26" s="84"/>
      <c r="HPI26" s="84"/>
      <c r="HPJ26" s="84"/>
      <c r="HPK26" s="84"/>
      <c r="HPL26" s="84"/>
      <c r="HPM26" s="84"/>
      <c r="HPN26" s="84"/>
      <c r="HPO26" s="84"/>
      <c r="HPP26" s="84"/>
      <c r="HPQ26" s="84"/>
      <c r="HPR26" s="84"/>
      <c r="HPS26" s="84"/>
      <c r="HPT26" s="84"/>
      <c r="HPU26" s="84"/>
      <c r="HPV26" s="84"/>
      <c r="HPW26" s="84"/>
      <c r="HPX26" s="84"/>
      <c r="HPY26" s="84"/>
      <c r="HPZ26" s="84"/>
      <c r="HQA26" s="84"/>
      <c r="HQB26" s="84"/>
      <c r="HQC26" s="84"/>
      <c r="HQD26" s="84"/>
      <c r="HQE26" s="84"/>
      <c r="HQF26" s="84"/>
      <c r="HQG26" s="84"/>
      <c r="HQH26" s="84"/>
      <c r="HQI26" s="84"/>
      <c r="HQJ26" s="84"/>
      <c r="HQK26" s="84"/>
      <c r="HQL26" s="84"/>
      <c r="HQM26" s="84"/>
      <c r="HQN26" s="84"/>
      <c r="HQO26" s="84"/>
      <c r="HQP26" s="84"/>
      <c r="HQQ26" s="84"/>
      <c r="HQR26" s="84"/>
      <c r="HQS26" s="84"/>
      <c r="HQT26" s="84"/>
      <c r="HQU26" s="84"/>
      <c r="HQV26" s="84"/>
      <c r="HQW26" s="84"/>
      <c r="HQX26" s="84"/>
      <c r="HQY26" s="84"/>
      <c r="HQZ26" s="84"/>
      <c r="HRA26" s="84"/>
      <c r="HRB26" s="84"/>
      <c r="HRC26" s="84"/>
      <c r="HRD26" s="84"/>
      <c r="HRE26" s="84"/>
      <c r="HRF26" s="84"/>
      <c r="HRG26" s="84"/>
      <c r="HRH26" s="84"/>
      <c r="HRI26" s="84"/>
      <c r="HRJ26" s="84"/>
      <c r="HRK26" s="84"/>
      <c r="HRL26" s="84"/>
      <c r="HRM26" s="84"/>
      <c r="HRN26" s="84"/>
      <c r="HRO26" s="84"/>
      <c r="HRP26" s="84"/>
      <c r="HRQ26" s="84"/>
      <c r="HRR26" s="84"/>
      <c r="HRS26" s="84"/>
      <c r="HRT26" s="84"/>
      <c r="HRU26" s="84"/>
      <c r="HRV26" s="84"/>
      <c r="HRW26" s="84"/>
      <c r="HRX26" s="84"/>
      <c r="HRY26" s="84"/>
      <c r="HRZ26" s="84"/>
      <c r="HSA26" s="84"/>
      <c r="HSB26" s="84"/>
      <c r="HSC26" s="84"/>
      <c r="HSD26" s="84"/>
      <c r="HSE26" s="84"/>
      <c r="HSF26" s="84"/>
      <c r="HSG26" s="84"/>
      <c r="HSH26" s="84"/>
      <c r="HSI26" s="84"/>
      <c r="HSJ26" s="84"/>
      <c r="HSK26" s="84"/>
      <c r="HSL26" s="84"/>
      <c r="HSM26" s="84"/>
      <c r="HSN26" s="84"/>
      <c r="HSO26" s="84"/>
      <c r="HSP26" s="84"/>
      <c r="HSQ26" s="84"/>
      <c r="HSR26" s="84"/>
      <c r="HSS26" s="84"/>
      <c r="HST26" s="84"/>
      <c r="HSU26" s="84"/>
      <c r="HSV26" s="84"/>
      <c r="HSW26" s="84"/>
      <c r="HSX26" s="84"/>
      <c r="HSY26" s="84"/>
      <c r="HSZ26" s="84"/>
      <c r="HTA26" s="84"/>
      <c r="HTB26" s="84"/>
      <c r="HTC26" s="84"/>
      <c r="HTD26" s="84"/>
      <c r="HTE26" s="84"/>
      <c r="HTF26" s="84"/>
      <c r="HTG26" s="84"/>
      <c r="HTH26" s="84"/>
      <c r="HTI26" s="84"/>
      <c r="HTJ26" s="84"/>
      <c r="HTK26" s="84"/>
      <c r="HTL26" s="84"/>
      <c r="HTM26" s="84"/>
      <c r="HTN26" s="84"/>
      <c r="HTO26" s="84"/>
      <c r="HTP26" s="84"/>
      <c r="HTQ26" s="84"/>
      <c r="HTR26" s="84"/>
      <c r="HTS26" s="84"/>
      <c r="HTT26" s="84"/>
      <c r="HTU26" s="84"/>
      <c r="HTV26" s="84"/>
      <c r="HTW26" s="84"/>
      <c r="HTX26" s="84"/>
      <c r="HTY26" s="84"/>
      <c r="HTZ26" s="84"/>
      <c r="HUA26" s="84"/>
      <c r="HUB26" s="84"/>
      <c r="HUC26" s="84"/>
      <c r="HUD26" s="84"/>
      <c r="HUE26" s="84"/>
      <c r="HUF26" s="84"/>
      <c r="HUG26" s="84"/>
      <c r="HUH26" s="84"/>
      <c r="HUI26" s="84"/>
      <c r="HUJ26" s="84"/>
      <c r="HUK26" s="84"/>
      <c r="HUL26" s="84"/>
      <c r="HUM26" s="84"/>
      <c r="HUN26" s="84"/>
      <c r="HUO26" s="84"/>
      <c r="HUP26" s="84"/>
      <c r="HUQ26" s="84"/>
      <c r="HUR26" s="84"/>
      <c r="HUS26" s="84"/>
      <c r="HUT26" s="84"/>
      <c r="HUU26" s="84"/>
      <c r="HUV26" s="84"/>
      <c r="HUW26" s="84"/>
      <c r="HUX26" s="84"/>
      <c r="HUY26" s="84"/>
      <c r="HUZ26" s="84"/>
      <c r="HVA26" s="84"/>
      <c r="HVB26" s="84"/>
      <c r="HVC26" s="84"/>
      <c r="HVD26" s="84"/>
      <c r="HVE26" s="84"/>
      <c r="HVF26" s="84"/>
      <c r="HVG26" s="84"/>
      <c r="HVH26" s="84"/>
      <c r="HVI26" s="84"/>
      <c r="HVJ26" s="84"/>
      <c r="HVK26" s="84"/>
      <c r="HVL26" s="84"/>
      <c r="HVM26" s="84"/>
      <c r="HVN26" s="84"/>
      <c r="HVO26" s="84"/>
      <c r="HVP26" s="84"/>
      <c r="HVQ26" s="84"/>
      <c r="HVR26" s="84"/>
      <c r="HVS26" s="84"/>
      <c r="HVT26" s="84"/>
      <c r="HVU26" s="84"/>
      <c r="HVV26" s="84"/>
      <c r="HVW26" s="84"/>
      <c r="HVX26" s="84"/>
      <c r="HVY26" s="84"/>
      <c r="HVZ26" s="84"/>
      <c r="HWA26" s="84"/>
      <c r="HWB26" s="84"/>
      <c r="HWC26" s="84"/>
      <c r="HWD26" s="84"/>
      <c r="HWE26" s="84"/>
      <c r="HWF26" s="84"/>
      <c r="HWG26" s="84"/>
      <c r="HWH26" s="84"/>
      <c r="HWI26" s="84"/>
      <c r="HWJ26" s="84"/>
      <c r="HWK26" s="84"/>
      <c r="HWL26" s="84"/>
      <c r="HWM26" s="84"/>
      <c r="HWN26" s="84"/>
      <c r="HWO26" s="84"/>
      <c r="HWP26" s="84"/>
      <c r="HWQ26" s="84"/>
      <c r="HWR26" s="84"/>
      <c r="HWS26" s="84"/>
      <c r="HWT26" s="84"/>
      <c r="HWU26" s="84"/>
      <c r="HWV26" s="84"/>
      <c r="HWW26" s="84"/>
      <c r="HWX26" s="84"/>
      <c r="HWY26" s="84"/>
      <c r="HWZ26" s="84"/>
      <c r="HXA26" s="84"/>
      <c r="HXB26" s="84"/>
      <c r="HXC26" s="84"/>
      <c r="HXD26" s="84"/>
      <c r="HXE26" s="84"/>
      <c r="HXF26" s="84"/>
      <c r="HXG26" s="84"/>
      <c r="HXH26" s="84"/>
      <c r="HXI26" s="84"/>
      <c r="HXJ26" s="84"/>
      <c r="HXK26" s="84"/>
      <c r="HXL26" s="84"/>
      <c r="HXM26" s="84"/>
      <c r="HXN26" s="84"/>
      <c r="HXO26" s="84"/>
      <c r="HXP26" s="84"/>
      <c r="HXQ26" s="84"/>
      <c r="HXR26" s="84"/>
      <c r="HXS26" s="84"/>
      <c r="HXT26" s="84"/>
      <c r="HXU26" s="84"/>
      <c r="HXV26" s="84"/>
      <c r="HXW26" s="84"/>
      <c r="HXX26" s="84"/>
      <c r="HXY26" s="84"/>
      <c r="HXZ26" s="84"/>
      <c r="HYA26" s="84"/>
      <c r="HYB26" s="84"/>
      <c r="HYC26" s="84"/>
      <c r="HYD26" s="84"/>
      <c r="HYE26" s="84"/>
      <c r="HYF26" s="84"/>
      <c r="HYG26" s="84"/>
      <c r="HYH26" s="84"/>
      <c r="HYI26" s="84"/>
      <c r="HYJ26" s="84"/>
      <c r="HYK26" s="84"/>
      <c r="HYL26" s="84"/>
      <c r="HYM26" s="84"/>
      <c r="HYN26" s="84"/>
      <c r="HYO26" s="84"/>
      <c r="HYP26" s="84"/>
      <c r="HYQ26" s="84"/>
      <c r="HYR26" s="84"/>
      <c r="HYS26" s="84"/>
      <c r="HYT26" s="84"/>
      <c r="HYU26" s="84"/>
      <c r="HYV26" s="84"/>
      <c r="HYW26" s="84"/>
      <c r="HYX26" s="84"/>
      <c r="HYY26" s="84"/>
      <c r="HYZ26" s="84"/>
      <c r="HZA26" s="84"/>
      <c r="HZB26" s="84"/>
      <c r="HZC26" s="84"/>
      <c r="HZD26" s="84"/>
      <c r="HZE26" s="84"/>
      <c r="HZF26" s="84"/>
      <c r="HZG26" s="84"/>
      <c r="HZH26" s="84"/>
      <c r="HZI26" s="84"/>
      <c r="HZJ26" s="84"/>
      <c r="HZK26" s="84"/>
      <c r="HZL26" s="84"/>
      <c r="HZM26" s="84"/>
      <c r="HZN26" s="84"/>
      <c r="HZO26" s="84"/>
      <c r="HZP26" s="84"/>
      <c r="HZQ26" s="84"/>
      <c r="HZR26" s="84"/>
      <c r="HZS26" s="84"/>
      <c r="HZT26" s="84"/>
      <c r="HZU26" s="84"/>
      <c r="HZV26" s="84"/>
      <c r="HZW26" s="84"/>
      <c r="HZX26" s="84"/>
      <c r="HZY26" s="84"/>
      <c r="HZZ26" s="84"/>
      <c r="IAA26" s="84"/>
      <c r="IAB26" s="84"/>
      <c r="IAC26" s="84"/>
      <c r="IAD26" s="84"/>
      <c r="IAE26" s="84"/>
      <c r="IAF26" s="84"/>
      <c r="IAG26" s="84"/>
      <c r="IAH26" s="84"/>
      <c r="IAI26" s="84"/>
      <c r="IAJ26" s="84"/>
      <c r="IAK26" s="84"/>
      <c r="IAL26" s="84"/>
      <c r="IAM26" s="84"/>
      <c r="IAN26" s="84"/>
      <c r="IAO26" s="84"/>
      <c r="IAP26" s="84"/>
      <c r="IAQ26" s="84"/>
      <c r="IAR26" s="84"/>
      <c r="IAS26" s="84"/>
      <c r="IAT26" s="84"/>
      <c r="IAU26" s="84"/>
      <c r="IAV26" s="84"/>
      <c r="IAW26" s="84"/>
      <c r="IAX26" s="84"/>
      <c r="IAY26" s="84"/>
      <c r="IAZ26" s="84"/>
      <c r="IBA26" s="84"/>
      <c r="IBB26" s="84"/>
      <c r="IBC26" s="84"/>
      <c r="IBD26" s="84"/>
      <c r="IBE26" s="84"/>
      <c r="IBF26" s="84"/>
      <c r="IBG26" s="84"/>
      <c r="IBH26" s="84"/>
      <c r="IBI26" s="84"/>
      <c r="IBJ26" s="84"/>
      <c r="IBK26" s="84"/>
      <c r="IBL26" s="84"/>
      <c r="IBM26" s="84"/>
      <c r="IBN26" s="84"/>
      <c r="IBO26" s="84"/>
      <c r="IBP26" s="84"/>
      <c r="IBQ26" s="84"/>
      <c r="IBR26" s="84"/>
      <c r="IBS26" s="84"/>
      <c r="IBT26" s="84"/>
      <c r="IBU26" s="84"/>
      <c r="IBV26" s="84"/>
      <c r="IBW26" s="84"/>
      <c r="IBX26" s="84"/>
      <c r="IBY26" s="84"/>
      <c r="IBZ26" s="84"/>
      <c r="ICA26" s="84"/>
      <c r="ICB26" s="84"/>
      <c r="ICC26" s="84"/>
      <c r="ICD26" s="84"/>
      <c r="ICE26" s="84"/>
      <c r="ICF26" s="84"/>
      <c r="ICG26" s="84"/>
      <c r="ICH26" s="84"/>
      <c r="ICI26" s="84"/>
      <c r="ICJ26" s="84"/>
      <c r="ICK26" s="84"/>
      <c r="ICL26" s="84"/>
      <c r="ICM26" s="84"/>
      <c r="ICN26" s="84"/>
      <c r="ICO26" s="84"/>
      <c r="ICP26" s="84"/>
      <c r="ICQ26" s="84"/>
      <c r="ICR26" s="84"/>
      <c r="ICS26" s="84"/>
      <c r="ICT26" s="84"/>
      <c r="ICU26" s="84"/>
      <c r="ICV26" s="84"/>
      <c r="ICW26" s="84"/>
      <c r="ICX26" s="84"/>
      <c r="ICY26" s="84"/>
      <c r="ICZ26" s="84"/>
      <c r="IDA26" s="84"/>
      <c r="IDB26" s="84"/>
      <c r="IDC26" s="84"/>
      <c r="IDD26" s="84"/>
      <c r="IDE26" s="84"/>
      <c r="IDF26" s="84"/>
      <c r="IDG26" s="84"/>
      <c r="IDH26" s="84"/>
      <c r="IDI26" s="84"/>
      <c r="IDJ26" s="84"/>
      <c r="IDK26" s="84"/>
      <c r="IDL26" s="84"/>
      <c r="IDM26" s="84"/>
      <c r="IDN26" s="84"/>
      <c r="IDO26" s="84"/>
      <c r="IDP26" s="84"/>
      <c r="IDQ26" s="84"/>
      <c r="IDR26" s="84"/>
      <c r="IDS26" s="84"/>
      <c r="IDT26" s="84"/>
      <c r="IDU26" s="84"/>
      <c r="IDV26" s="84"/>
      <c r="IDW26" s="84"/>
      <c r="IDX26" s="84"/>
      <c r="IDY26" s="84"/>
      <c r="IDZ26" s="84"/>
      <c r="IEA26" s="84"/>
      <c r="IEB26" s="84"/>
      <c r="IEC26" s="84"/>
      <c r="IED26" s="84"/>
      <c r="IEE26" s="84"/>
      <c r="IEF26" s="84"/>
      <c r="IEG26" s="84"/>
      <c r="IEH26" s="84"/>
      <c r="IEI26" s="84"/>
      <c r="IEJ26" s="84"/>
      <c r="IEK26" s="84"/>
      <c r="IEL26" s="84"/>
      <c r="IEM26" s="84"/>
      <c r="IEN26" s="84"/>
      <c r="IEO26" s="84"/>
      <c r="IEP26" s="84"/>
      <c r="IEQ26" s="84"/>
      <c r="IER26" s="84"/>
      <c r="IES26" s="84"/>
      <c r="IET26" s="84"/>
      <c r="IEU26" s="84"/>
      <c r="IEV26" s="84"/>
      <c r="IEW26" s="84"/>
      <c r="IEX26" s="84"/>
      <c r="IEY26" s="84"/>
      <c r="IEZ26" s="84"/>
      <c r="IFA26" s="84"/>
      <c r="IFB26" s="84"/>
      <c r="IFC26" s="84"/>
      <c r="IFD26" s="84"/>
      <c r="IFE26" s="84"/>
      <c r="IFF26" s="84"/>
      <c r="IFG26" s="84"/>
      <c r="IFH26" s="84"/>
      <c r="IFI26" s="84"/>
      <c r="IFJ26" s="84"/>
      <c r="IFK26" s="84"/>
      <c r="IFL26" s="84"/>
      <c r="IFM26" s="84"/>
      <c r="IFN26" s="84"/>
      <c r="IFO26" s="84"/>
      <c r="IFP26" s="84"/>
      <c r="IFQ26" s="84"/>
      <c r="IFR26" s="84"/>
      <c r="IFS26" s="84"/>
      <c r="IFT26" s="84"/>
      <c r="IFU26" s="84"/>
      <c r="IFV26" s="84"/>
      <c r="IFW26" s="84"/>
      <c r="IFX26" s="84"/>
      <c r="IFY26" s="84"/>
      <c r="IFZ26" s="84"/>
      <c r="IGA26" s="84"/>
      <c r="IGB26" s="84"/>
      <c r="IGC26" s="84"/>
      <c r="IGD26" s="84"/>
      <c r="IGE26" s="84"/>
      <c r="IGF26" s="84"/>
      <c r="IGG26" s="84"/>
      <c r="IGH26" s="84"/>
      <c r="IGI26" s="84"/>
      <c r="IGJ26" s="84"/>
      <c r="IGK26" s="84"/>
      <c r="IGL26" s="84"/>
      <c r="IGM26" s="84"/>
      <c r="IGN26" s="84"/>
      <c r="IGO26" s="84"/>
      <c r="IGP26" s="84"/>
      <c r="IGQ26" s="84"/>
      <c r="IGR26" s="84"/>
      <c r="IGS26" s="84"/>
      <c r="IGT26" s="84"/>
      <c r="IGU26" s="84"/>
      <c r="IGV26" s="84"/>
      <c r="IGW26" s="84"/>
      <c r="IGX26" s="84"/>
      <c r="IGY26" s="84"/>
      <c r="IGZ26" s="84"/>
      <c r="IHA26" s="84"/>
      <c r="IHB26" s="84"/>
      <c r="IHC26" s="84"/>
      <c r="IHD26" s="84"/>
      <c r="IHE26" s="84"/>
      <c r="IHF26" s="84"/>
      <c r="IHG26" s="84"/>
      <c r="IHH26" s="84"/>
      <c r="IHI26" s="84"/>
      <c r="IHJ26" s="84"/>
      <c r="IHK26" s="84"/>
      <c r="IHL26" s="84"/>
      <c r="IHM26" s="84"/>
      <c r="IHN26" s="84"/>
      <c r="IHO26" s="84"/>
      <c r="IHP26" s="84"/>
      <c r="IHQ26" s="84"/>
      <c r="IHR26" s="84"/>
      <c r="IHS26" s="84"/>
      <c r="IHT26" s="84"/>
      <c r="IHU26" s="84"/>
      <c r="IHV26" s="84"/>
      <c r="IHW26" s="84"/>
      <c r="IHX26" s="84"/>
      <c r="IHY26" s="84"/>
      <c r="IHZ26" s="84"/>
      <c r="IIA26" s="84"/>
      <c r="IIB26" s="84"/>
      <c r="IIC26" s="84"/>
      <c r="IID26" s="84"/>
      <c r="IIE26" s="84"/>
      <c r="IIF26" s="84"/>
      <c r="IIG26" s="84"/>
      <c r="IIH26" s="84"/>
      <c r="III26" s="84"/>
      <c r="IIJ26" s="84"/>
      <c r="IIK26" s="84"/>
      <c r="IIL26" s="84"/>
      <c r="IIM26" s="84"/>
      <c r="IIN26" s="84"/>
      <c r="IIO26" s="84"/>
      <c r="IIP26" s="84"/>
      <c r="IIQ26" s="84"/>
      <c r="IIR26" s="84"/>
      <c r="IIS26" s="84"/>
      <c r="IIT26" s="84"/>
      <c r="IIU26" s="84"/>
      <c r="IIV26" s="84"/>
      <c r="IIW26" s="84"/>
      <c r="IIX26" s="84"/>
      <c r="IIY26" s="84"/>
      <c r="IIZ26" s="84"/>
      <c r="IJA26" s="84"/>
      <c r="IJB26" s="84"/>
      <c r="IJC26" s="84"/>
      <c r="IJD26" s="84"/>
      <c r="IJE26" s="84"/>
      <c r="IJF26" s="84"/>
      <c r="IJG26" s="84"/>
      <c r="IJH26" s="84"/>
      <c r="IJI26" s="84"/>
      <c r="IJJ26" s="84"/>
      <c r="IJK26" s="84"/>
      <c r="IJL26" s="84"/>
      <c r="IJM26" s="84"/>
      <c r="IJN26" s="84"/>
      <c r="IJO26" s="84"/>
      <c r="IJP26" s="84"/>
      <c r="IJQ26" s="84"/>
      <c r="IJR26" s="84"/>
      <c r="IJS26" s="84"/>
      <c r="IJT26" s="84"/>
      <c r="IJU26" s="84"/>
      <c r="IJV26" s="84"/>
      <c r="IJW26" s="84"/>
      <c r="IJX26" s="84"/>
      <c r="IJY26" s="84"/>
      <c r="IJZ26" s="84"/>
      <c r="IKA26" s="84"/>
      <c r="IKB26" s="84"/>
      <c r="IKC26" s="84"/>
      <c r="IKD26" s="84"/>
      <c r="IKE26" s="84"/>
      <c r="IKF26" s="84"/>
      <c r="IKG26" s="84"/>
      <c r="IKH26" s="84"/>
      <c r="IKI26" s="84"/>
      <c r="IKJ26" s="84"/>
      <c r="IKK26" s="84"/>
      <c r="IKL26" s="84"/>
      <c r="IKM26" s="84"/>
      <c r="IKN26" s="84"/>
      <c r="IKO26" s="84"/>
      <c r="IKP26" s="84"/>
      <c r="IKQ26" s="84"/>
      <c r="IKR26" s="84"/>
      <c r="IKS26" s="84"/>
      <c r="IKT26" s="84"/>
      <c r="IKU26" s="84"/>
      <c r="IKV26" s="84"/>
      <c r="IKW26" s="84"/>
      <c r="IKX26" s="84"/>
      <c r="IKY26" s="84"/>
      <c r="IKZ26" s="84"/>
      <c r="ILA26" s="84"/>
      <c r="ILB26" s="84"/>
      <c r="ILC26" s="84"/>
      <c r="ILD26" s="84"/>
      <c r="ILE26" s="84"/>
      <c r="ILF26" s="84"/>
      <c r="ILG26" s="84"/>
      <c r="ILH26" s="84"/>
      <c r="ILI26" s="84"/>
      <c r="ILJ26" s="84"/>
      <c r="ILK26" s="84"/>
      <c r="ILL26" s="84"/>
      <c r="ILM26" s="84"/>
      <c r="ILN26" s="84"/>
      <c r="ILO26" s="84"/>
      <c r="ILP26" s="84"/>
      <c r="ILQ26" s="84"/>
      <c r="ILR26" s="84"/>
      <c r="ILS26" s="84"/>
      <c r="ILT26" s="84"/>
      <c r="ILU26" s="84"/>
      <c r="ILV26" s="84"/>
      <c r="ILW26" s="84"/>
      <c r="ILX26" s="84"/>
      <c r="ILY26" s="84"/>
      <c r="ILZ26" s="84"/>
      <c r="IMA26" s="84"/>
      <c r="IMB26" s="84"/>
      <c r="IMC26" s="84"/>
      <c r="IMD26" s="84"/>
      <c r="IME26" s="84"/>
      <c r="IMF26" s="84"/>
      <c r="IMG26" s="84"/>
      <c r="IMH26" s="84"/>
      <c r="IMI26" s="84"/>
      <c r="IMJ26" s="84"/>
      <c r="IMK26" s="84"/>
      <c r="IML26" s="84"/>
      <c r="IMM26" s="84"/>
      <c r="IMN26" s="84"/>
      <c r="IMO26" s="84"/>
      <c r="IMP26" s="84"/>
      <c r="IMQ26" s="84"/>
      <c r="IMR26" s="84"/>
      <c r="IMS26" s="84"/>
      <c r="IMT26" s="84"/>
      <c r="IMU26" s="84"/>
      <c r="IMV26" s="84"/>
      <c r="IMW26" s="84"/>
      <c r="IMX26" s="84"/>
      <c r="IMY26" s="84"/>
      <c r="IMZ26" s="84"/>
      <c r="INA26" s="84"/>
      <c r="INB26" s="84"/>
      <c r="INC26" s="84"/>
      <c r="IND26" s="84"/>
      <c r="INE26" s="84"/>
      <c r="INF26" s="84"/>
      <c r="ING26" s="84"/>
      <c r="INH26" s="84"/>
      <c r="INI26" s="84"/>
      <c r="INJ26" s="84"/>
      <c r="INK26" s="84"/>
      <c r="INL26" s="84"/>
      <c r="INM26" s="84"/>
      <c r="INN26" s="84"/>
      <c r="INO26" s="84"/>
      <c r="INP26" s="84"/>
      <c r="INQ26" s="84"/>
      <c r="INR26" s="84"/>
      <c r="INS26" s="84"/>
      <c r="INT26" s="84"/>
      <c r="INU26" s="84"/>
      <c r="INV26" s="84"/>
      <c r="INW26" s="84"/>
      <c r="INX26" s="84"/>
      <c r="INY26" s="84"/>
      <c r="INZ26" s="84"/>
      <c r="IOA26" s="84"/>
      <c r="IOB26" s="84"/>
      <c r="IOC26" s="84"/>
      <c r="IOD26" s="84"/>
      <c r="IOE26" s="84"/>
      <c r="IOF26" s="84"/>
      <c r="IOG26" s="84"/>
      <c r="IOH26" s="84"/>
      <c r="IOI26" s="84"/>
      <c r="IOJ26" s="84"/>
      <c r="IOK26" s="84"/>
      <c r="IOL26" s="84"/>
      <c r="IOM26" s="84"/>
      <c r="ION26" s="84"/>
      <c r="IOO26" s="84"/>
      <c r="IOP26" s="84"/>
      <c r="IOQ26" s="84"/>
      <c r="IOR26" s="84"/>
      <c r="IOS26" s="84"/>
      <c r="IOT26" s="84"/>
      <c r="IOU26" s="84"/>
      <c r="IOV26" s="84"/>
      <c r="IOW26" s="84"/>
      <c r="IOX26" s="84"/>
      <c r="IOY26" s="84"/>
      <c r="IOZ26" s="84"/>
      <c r="IPA26" s="84"/>
      <c r="IPB26" s="84"/>
      <c r="IPC26" s="84"/>
      <c r="IPD26" s="84"/>
      <c r="IPE26" s="84"/>
      <c r="IPF26" s="84"/>
      <c r="IPG26" s="84"/>
      <c r="IPH26" s="84"/>
      <c r="IPI26" s="84"/>
      <c r="IPJ26" s="84"/>
      <c r="IPK26" s="84"/>
      <c r="IPL26" s="84"/>
      <c r="IPM26" s="84"/>
      <c r="IPN26" s="84"/>
      <c r="IPO26" s="84"/>
      <c r="IPP26" s="84"/>
      <c r="IPQ26" s="84"/>
      <c r="IPR26" s="84"/>
      <c r="IPS26" s="84"/>
      <c r="IPT26" s="84"/>
      <c r="IPU26" s="84"/>
      <c r="IPV26" s="84"/>
      <c r="IPW26" s="84"/>
      <c r="IPX26" s="84"/>
      <c r="IPY26" s="84"/>
      <c r="IPZ26" s="84"/>
      <c r="IQA26" s="84"/>
      <c r="IQB26" s="84"/>
      <c r="IQC26" s="84"/>
      <c r="IQD26" s="84"/>
      <c r="IQE26" s="84"/>
      <c r="IQF26" s="84"/>
      <c r="IQG26" s="84"/>
      <c r="IQH26" s="84"/>
      <c r="IQI26" s="84"/>
      <c r="IQJ26" s="84"/>
      <c r="IQK26" s="84"/>
      <c r="IQL26" s="84"/>
      <c r="IQM26" s="84"/>
      <c r="IQN26" s="84"/>
      <c r="IQO26" s="84"/>
      <c r="IQP26" s="84"/>
      <c r="IQQ26" s="84"/>
      <c r="IQR26" s="84"/>
      <c r="IQS26" s="84"/>
      <c r="IQT26" s="84"/>
      <c r="IQU26" s="84"/>
      <c r="IQV26" s="84"/>
      <c r="IQW26" s="84"/>
      <c r="IQX26" s="84"/>
      <c r="IQY26" s="84"/>
      <c r="IQZ26" s="84"/>
      <c r="IRA26" s="84"/>
      <c r="IRB26" s="84"/>
      <c r="IRC26" s="84"/>
      <c r="IRD26" s="84"/>
      <c r="IRE26" s="84"/>
      <c r="IRF26" s="84"/>
      <c r="IRG26" s="84"/>
      <c r="IRH26" s="84"/>
      <c r="IRI26" s="84"/>
      <c r="IRJ26" s="84"/>
      <c r="IRK26" s="84"/>
      <c r="IRL26" s="84"/>
      <c r="IRM26" s="84"/>
      <c r="IRN26" s="84"/>
      <c r="IRO26" s="84"/>
      <c r="IRP26" s="84"/>
      <c r="IRQ26" s="84"/>
      <c r="IRR26" s="84"/>
      <c r="IRS26" s="84"/>
      <c r="IRT26" s="84"/>
      <c r="IRU26" s="84"/>
      <c r="IRV26" s="84"/>
      <c r="IRW26" s="84"/>
      <c r="IRX26" s="84"/>
      <c r="IRY26" s="84"/>
      <c r="IRZ26" s="84"/>
      <c r="ISA26" s="84"/>
      <c r="ISB26" s="84"/>
      <c r="ISC26" s="84"/>
      <c r="ISD26" s="84"/>
      <c r="ISE26" s="84"/>
      <c r="ISF26" s="84"/>
      <c r="ISG26" s="84"/>
      <c r="ISH26" s="84"/>
      <c r="ISI26" s="84"/>
      <c r="ISJ26" s="84"/>
      <c r="ISK26" s="84"/>
      <c r="ISL26" s="84"/>
      <c r="ISM26" s="84"/>
      <c r="ISN26" s="84"/>
      <c r="ISO26" s="84"/>
      <c r="ISP26" s="84"/>
      <c r="ISQ26" s="84"/>
      <c r="ISR26" s="84"/>
      <c r="ISS26" s="84"/>
      <c r="IST26" s="84"/>
      <c r="ISU26" s="84"/>
      <c r="ISV26" s="84"/>
      <c r="ISW26" s="84"/>
      <c r="ISX26" s="84"/>
      <c r="ISY26" s="84"/>
      <c r="ISZ26" s="84"/>
      <c r="ITA26" s="84"/>
      <c r="ITB26" s="84"/>
      <c r="ITC26" s="84"/>
      <c r="ITD26" s="84"/>
      <c r="ITE26" s="84"/>
      <c r="ITF26" s="84"/>
      <c r="ITG26" s="84"/>
      <c r="ITH26" s="84"/>
      <c r="ITI26" s="84"/>
      <c r="ITJ26" s="84"/>
      <c r="ITK26" s="84"/>
      <c r="ITL26" s="84"/>
      <c r="ITM26" s="84"/>
      <c r="ITN26" s="84"/>
      <c r="ITO26" s="84"/>
      <c r="ITP26" s="84"/>
      <c r="ITQ26" s="84"/>
      <c r="ITR26" s="84"/>
      <c r="ITS26" s="84"/>
      <c r="ITT26" s="84"/>
      <c r="ITU26" s="84"/>
      <c r="ITV26" s="84"/>
      <c r="ITW26" s="84"/>
      <c r="ITX26" s="84"/>
      <c r="ITY26" s="84"/>
      <c r="ITZ26" s="84"/>
      <c r="IUA26" s="84"/>
      <c r="IUB26" s="84"/>
      <c r="IUC26" s="84"/>
      <c r="IUD26" s="84"/>
      <c r="IUE26" s="84"/>
      <c r="IUF26" s="84"/>
      <c r="IUG26" s="84"/>
      <c r="IUH26" s="84"/>
      <c r="IUI26" s="84"/>
      <c r="IUJ26" s="84"/>
      <c r="IUK26" s="84"/>
      <c r="IUL26" s="84"/>
      <c r="IUM26" s="84"/>
      <c r="IUN26" s="84"/>
      <c r="IUO26" s="84"/>
      <c r="IUP26" s="84"/>
      <c r="IUQ26" s="84"/>
      <c r="IUR26" s="84"/>
      <c r="IUS26" s="84"/>
      <c r="IUT26" s="84"/>
      <c r="IUU26" s="84"/>
      <c r="IUV26" s="84"/>
      <c r="IUW26" s="84"/>
      <c r="IUX26" s="84"/>
      <c r="IUY26" s="84"/>
      <c r="IUZ26" s="84"/>
      <c r="IVA26" s="84"/>
      <c r="IVB26" s="84"/>
      <c r="IVC26" s="84"/>
      <c r="IVD26" s="84"/>
      <c r="IVE26" s="84"/>
      <c r="IVF26" s="84"/>
      <c r="IVG26" s="84"/>
      <c r="IVH26" s="84"/>
      <c r="IVI26" s="84"/>
      <c r="IVJ26" s="84"/>
      <c r="IVK26" s="84"/>
      <c r="IVL26" s="84"/>
      <c r="IVM26" s="84"/>
      <c r="IVN26" s="84"/>
      <c r="IVO26" s="84"/>
      <c r="IVP26" s="84"/>
      <c r="IVQ26" s="84"/>
      <c r="IVR26" s="84"/>
      <c r="IVS26" s="84"/>
      <c r="IVT26" s="84"/>
      <c r="IVU26" s="84"/>
      <c r="IVV26" s="84"/>
      <c r="IVW26" s="84"/>
      <c r="IVX26" s="84"/>
      <c r="IVY26" s="84"/>
      <c r="IVZ26" s="84"/>
      <c r="IWA26" s="84"/>
      <c r="IWB26" s="84"/>
      <c r="IWC26" s="84"/>
      <c r="IWD26" s="84"/>
      <c r="IWE26" s="84"/>
      <c r="IWF26" s="84"/>
      <c r="IWG26" s="84"/>
      <c r="IWH26" s="84"/>
      <c r="IWI26" s="84"/>
      <c r="IWJ26" s="84"/>
      <c r="IWK26" s="84"/>
      <c r="IWL26" s="84"/>
      <c r="IWM26" s="84"/>
      <c r="IWN26" s="84"/>
      <c r="IWO26" s="84"/>
      <c r="IWP26" s="84"/>
      <c r="IWQ26" s="84"/>
      <c r="IWR26" s="84"/>
      <c r="IWS26" s="84"/>
      <c r="IWT26" s="84"/>
      <c r="IWU26" s="84"/>
      <c r="IWV26" s="84"/>
      <c r="IWW26" s="84"/>
      <c r="IWX26" s="84"/>
      <c r="IWY26" s="84"/>
      <c r="IWZ26" s="84"/>
      <c r="IXA26" s="84"/>
      <c r="IXB26" s="84"/>
      <c r="IXC26" s="84"/>
      <c r="IXD26" s="84"/>
      <c r="IXE26" s="84"/>
      <c r="IXF26" s="84"/>
      <c r="IXG26" s="84"/>
      <c r="IXH26" s="84"/>
      <c r="IXI26" s="84"/>
      <c r="IXJ26" s="84"/>
      <c r="IXK26" s="84"/>
      <c r="IXL26" s="84"/>
      <c r="IXM26" s="84"/>
      <c r="IXN26" s="84"/>
      <c r="IXO26" s="84"/>
      <c r="IXP26" s="84"/>
      <c r="IXQ26" s="84"/>
      <c r="IXR26" s="84"/>
      <c r="IXS26" s="84"/>
      <c r="IXT26" s="84"/>
      <c r="IXU26" s="84"/>
      <c r="IXV26" s="84"/>
      <c r="IXW26" s="84"/>
      <c r="IXX26" s="84"/>
      <c r="IXY26" s="84"/>
      <c r="IXZ26" s="84"/>
      <c r="IYA26" s="84"/>
      <c r="IYB26" s="84"/>
      <c r="IYC26" s="84"/>
      <c r="IYD26" s="84"/>
      <c r="IYE26" s="84"/>
      <c r="IYF26" s="84"/>
      <c r="IYG26" s="84"/>
      <c r="IYH26" s="84"/>
      <c r="IYI26" s="84"/>
      <c r="IYJ26" s="84"/>
      <c r="IYK26" s="84"/>
      <c r="IYL26" s="84"/>
      <c r="IYM26" s="84"/>
      <c r="IYN26" s="84"/>
      <c r="IYO26" s="84"/>
      <c r="IYP26" s="84"/>
      <c r="IYQ26" s="84"/>
      <c r="IYR26" s="84"/>
      <c r="IYS26" s="84"/>
      <c r="IYT26" s="84"/>
      <c r="IYU26" s="84"/>
      <c r="IYV26" s="84"/>
      <c r="IYW26" s="84"/>
      <c r="IYX26" s="84"/>
      <c r="IYY26" s="84"/>
      <c r="IYZ26" s="84"/>
      <c r="IZA26" s="84"/>
      <c r="IZB26" s="84"/>
      <c r="IZC26" s="84"/>
      <c r="IZD26" s="84"/>
      <c r="IZE26" s="84"/>
      <c r="IZF26" s="84"/>
      <c r="IZG26" s="84"/>
      <c r="IZH26" s="84"/>
      <c r="IZI26" s="84"/>
      <c r="IZJ26" s="84"/>
      <c r="IZK26" s="84"/>
      <c r="IZL26" s="84"/>
      <c r="IZM26" s="84"/>
      <c r="IZN26" s="84"/>
      <c r="IZO26" s="84"/>
      <c r="IZP26" s="84"/>
      <c r="IZQ26" s="84"/>
      <c r="IZR26" s="84"/>
      <c r="IZS26" s="84"/>
      <c r="IZT26" s="84"/>
      <c r="IZU26" s="84"/>
      <c r="IZV26" s="84"/>
      <c r="IZW26" s="84"/>
      <c r="IZX26" s="84"/>
      <c r="IZY26" s="84"/>
      <c r="IZZ26" s="84"/>
      <c r="JAA26" s="84"/>
      <c r="JAB26" s="84"/>
      <c r="JAC26" s="84"/>
      <c r="JAD26" s="84"/>
      <c r="JAE26" s="84"/>
      <c r="JAF26" s="84"/>
      <c r="JAG26" s="84"/>
      <c r="JAH26" s="84"/>
      <c r="JAI26" s="84"/>
      <c r="JAJ26" s="84"/>
      <c r="JAK26" s="84"/>
      <c r="JAL26" s="84"/>
      <c r="JAM26" s="84"/>
      <c r="JAN26" s="84"/>
      <c r="JAO26" s="84"/>
      <c r="JAP26" s="84"/>
      <c r="JAQ26" s="84"/>
      <c r="JAR26" s="84"/>
      <c r="JAS26" s="84"/>
      <c r="JAT26" s="84"/>
      <c r="JAU26" s="84"/>
      <c r="JAV26" s="84"/>
      <c r="JAW26" s="84"/>
      <c r="JAX26" s="84"/>
      <c r="JAY26" s="84"/>
      <c r="JAZ26" s="84"/>
      <c r="JBA26" s="84"/>
      <c r="JBB26" s="84"/>
      <c r="JBC26" s="84"/>
      <c r="JBD26" s="84"/>
      <c r="JBE26" s="84"/>
      <c r="JBF26" s="84"/>
      <c r="JBG26" s="84"/>
      <c r="JBH26" s="84"/>
      <c r="JBI26" s="84"/>
      <c r="JBJ26" s="84"/>
      <c r="JBK26" s="84"/>
      <c r="JBL26" s="84"/>
      <c r="JBM26" s="84"/>
      <c r="JBN26" s="84"/>
      <c r="JBO26" s="84"/>
      <c r="JBP26" s="84"/>
      <c r="JBQ26" s="84"/>
      <c r="JBR26" s="84"/>
      <c r="JBS26" s="84"/>
      <c r="JBT26" s="84"/>
      <c r="JBU26" s="84"/>
      <c r="JBV26" s="84"/>
      <c r="JBW26" s="84"/>
      <c r="JBX26" s="84"/>
      <c r="JBY26" s="84"/>
      <c r="JBZ26" s="84"/>
      <c r="JCA26" s="84"/>
      <c r="JCB26" s="84"/>
      <c r="JCC26" s="84"/>
      <c r="JCD26" s="84"/>
      <c r="JCE26" s="84"/>
      <c r="JCF26" s="84"/>
      <c r="JCG26" s="84"/>
      <c r="JCH26" s="84"/>
      <c r="JCI26" s="84"/>
      <c r="JCJ26" s="84"/>
      <c r="JCK26" s="84"/>
      <c r="JCL26" s="84"/>
      <c r="JCM26" s="84"/>
      <c r="JCN26" s="84"/>
      <c r="JCO26" s="84"/>
      <c r="JCP26" s="84"/>
      <c r="JCQ26" s="84"/>
      <c r="JCR26" s="84"/>
      <c r="JCS26" s="84"/>
      <c r="JCT26" s="84"/>
      <c r="JCU26" s="84"/>
      <c r="JCV26" s="84"/>
      <c r="JCW26" s="84"/>
      <c r="JCX26" s="84"/>
      <c r="JCY26" s="84"/>
      <c r="JCZ26" s="84"/>
      <c r="JDA26" s="84"/>
      <c r="JDB26" s="84"/>
      <c r="JDC26" s="84"/>
      <c r="JDD26" s="84"/>
      <c r="JDE26" s="84"/>
      <c r="JDF26" s="84"/>
      <c r="JDG26" s="84"/>
      <c r="JDH26" s="84"/>
      <c r="JDI26" s="84"/>
      <c r="JDJ26" s="84"/>
      <c r="JDK26" s="84"/>
      <c r="JDL26" s="84"/>
      <c r="JDM26" s="84"/>
      <c r="JDN26" s="84"/>
      <c r="JDO26" s="84"/>
      <c r="JDP26" s="84"/>
      <c r="JDQ26" s="84"/>
      <c r="JDR26" s="84"/>
      <c r="JDS26" s="84"/>
      <c r="JDT26" s="84"/>
      <c r="JDU26" s="84"/>
      <c r="JDV26" s="84"/>
      <c r="JDW26" s="84"/>
      <c r="JDX26" s="84"/>
      <c r="JDY26" s="84"/>
      <c r="JDZ26" s="84"/>
      <c r="JEA26" s="84"/>
      <c r="JEB26" s="84"/>
      <c r="JEC26" s="84"/>
      <c r="JED26" s="84"/>
      <c r="JEE26" s="84"/>
      <c r="JEF26" s="84"/>
      <c r="JEG26" s="84"/>
      <c r="JEH26" s="84"/>
      <c r="JEI26" s="84"/>
      <c r="JEJ26" s="84"/>
      <c r="JEK26" s="84"/>
      <c r="JEL26" s="84"/>
      <c r="JEM26" s="84"/>
      <c r="JEN26" s="84"/>
      <c r="JEO26" s="84"/>
      <c r="JEP26" s="84"/>
      <c r="JEQ26" s="84"/>
      <c r="JER26" s="84"/>
      <c r="JES26" s="84"/>
      <c r="JET26" s="84"/>
      <c r="JEU26" s="84"/>
      <c r="JEV26" s="84"/>
      <c r="JEW26" s="84"/>
      <c r="JEX26" s="84"/>
      <c r="JEY26" s="84"/>
      <c r="JEZ26" s="84"/>
      <c r="JFA26" s="84"/>
      <c r="JFB26" s="84"/>
      <c r="JFC26" s="84"/>
      <c r="JFD26" s="84"/>
      <c r="JFE26" s="84"/>
      <c r="JFF26" s="84"/>
      <c r="JFG26" s="84"/>
      <c r="JFH26" s="84"/>
      <c r="JFI26" s="84"/>
      <c r="JFJ26" s="84"/>
      <c r="JFK26" s="84"/>
      <c r="JFL26" s="84"/>
      <c r="JFM26" s="84"/>
      <c r="JFN26" s="84"/>
      <c r="JFO26" s="84"/>
      <c r="JFP26" s="84"/>
      <c r="JFQ26" s="84"/>
      <c r="JFR26" s="84"/>
      <c r="JFS26" s="84"/>
      <c r="JFT26" s="84"/>
      <c r="JFU26" s="84"/>
      <c r="JFV26" s="84"/>
      <c r="JFW26" s="84"/>
      <c r="JFX26" s="84"/>
      <c r="JFY26" s="84"/>
      <c r="JFZ26" s="84"/>
      <c r="JGA26" s="84"/>
      <c r="JGB26" s="84"/>
      <c r="JGC26" s="84"/>
      <c r="JGD26" s="84"/>
      <c r="JGE26" s="84"/>
      <c r="JGF26" s="84"/>
      <c r="JGG26" s="84"/>
      <c r="JGH26" s="84"/>
      <c r="JGI26" s="84"/>
      <c r="JGJ26" s="84"/>
      <c r="JGK26" s="84"/>
      <c r="JGL26" s="84"/>
      <c r="JGM26" s="84"/>
      <c r="JGN26" s="84"/>
      <c r="JGO26" s="84"/>
      <c r="JGP26" s="84"/>
      <c r="JGQ26" s="84"/>
      <c r="JGR26" s="84"/>
      <c r="JGS26" s="84"/>
      <c r="JGT26" s="84"/>
      <c r="JGU26" s="84"/>
      <c r="JGV26" s="84"/>
      <c r="JGW26" s="84"/>
      <c r="JGX26" s="84"/>
      <c r="JGY26" s="84"/>
      <c r="JGZ26" s="84"/>
      <c r="JHA26" s="84"/>
      <c r="JHB26" s="84"/>
      <c r="JHC26" s="84"/>
      <c r="JHD26" s="84"/>
      <c r="JHE26" s="84"/>
      <c r="JHF26" s="84"/>
      <c r="JHG26" s="84"/>
      <c r="JHH26" s="84"/>
      <c r="JHI26" s="84"/>
      <c r="JHJ26" s="84"/>
      <c r="JHK26" s="84"/>
      <c r="JHL26" s="84"/>
      <c r="JHM26" s="84"/>
      <c r="JHN26" s="84"/>
      <c r="JHO26" s="84"/>
      <c r="JHP26" s="84"/>
      <c r="JHQ26" s="84"/>
      <c r="JHR26" s="84"/>
      <c r="JHS26" s="84"/>
      <c r="JHT26" s="84"/>
      <c r="JHU26" s="84"/>
      <c r="JHV26" s="84"/>
      <c r="JHW26" s="84"/>
      <c r="JHX26" s="84"/>
      <c r="JHY26" s="84"/>
      <c r="JHZ26" s="84"/>
      <c r="JIA26" s="84"/>
      <c r="JIB26" s="84"/>
      <c r="JIC26" s="84"/>
      <c r="JID26" s="84"/>
      <c r="JIE26" s="84"/>
      <c r="JIF26" s="84"/>
      <c r="JIG26" s="84"/>
      <c r="JIH26" s="84"/>
      <c r="JII26" s="84"/>
      <c r="JIJ26" s="84"/>
      <c r="JIK26" s="84"/>
      <c r="JIL26" s="84"/>
      <c r="JIM26" s="84"/>
      <c r="JIN26" s="84"/>
      <c r="JIO26" s="84"/>
      <c r="JIP26" s="84"/>
      <c r="JIQ26" s="84"/>
      <c r="JIR26" s="84"/>
      <c r="JIS26" s="84"/>
      <c r="JIT26" s="84"/>
      <c r="JIU26" s="84"/>
      <c r="JIV26" s="84"/>
      <c r="JIW26" s="84"/>
      <c r="JIX26" s="84"/>
      <c r="JIY26" s="84"/>
      <c r="JIZ26" s="84"/>
      <c r="JJA26" s="84"/>
      <c r="JJB26" s="84"/>
      <c r="JJC26" s="84"/>
      <c r="JJD26" s="84"/>
      <c r="JJE26" s="84"/>
      <c r="JJF26" s="84"/>
      <c r="JJG26" s="84"/>
      <c r="JJH26" s="84"/>
      <c r="JJI26" s="84"/>
      <c r="JJJ26" s="84"/>
      <c r="JJK26" s="84"/>
      <c r="JJL26" s="84"/>
      <c r="JJM26" s="84"/>
      <c r="JJN26" s="84"/>
      <c r="JJO26" s="84"/>
      <c r="JJP26" s="84"/>
      <c r="JJQ26" s="84"/>
      <c r="JJR26" s="84"/>
      <c r="JJS26" s="84"/>
      <c r="JJT26" s="84"/>
      <c r="JJU26" s="84"/>
      <c r="JJV26" s="84"/>
      <c r="JJW26" s="84"/>
      <c r="JJX26" s="84"/>
      <c r="JJY26" s="84"/>
      <c r="JJZ26" s="84"/>
      <c r="JKA26" s="84"/>
      <c r="JKB26" s="84"/>
      <c r="JKC26" s="84"/>
      <c r="JKD26" s="84"/>
      <c r="JKE26" s="84"/>
      <c r="JKF26" s="84"/>
      <c r="JKG26" s="84"/>
      <c r="JKH26" s="84"/>
      <c r="JKI26" s="84"/>
      <c r="JKJ26" s="84"/>
      <c r="JKK26" s="84"/>
      <c r="JKL26" s="84"/>
      <c r="JKM26" s="84"/>
      <c r="JKN26" s="84"/>
      <c r="JKO26" s="84"/>
      <c r="JKP26" s="84"/>
      <c r="JKQ26" s="84"/>
      <c r="JKR26" s="84"/>
      <c r="JKS26" s="84"/>
      <c r="JKT26" s="84"/>
      <c r="JKU26" s="84"/>
      <c r="JKV26" s="84"/>
      <c r="JKW26" s="84"/>
      <c r="JKX26" s="84"/>
      <c r="JKY26" s="84"/>
      <c r="JKZ26" s="84"/>
      <c r="JLA26" s="84"/>
      <c r="JLB26" s="84"/>
      <c r="JLC26" s="84"/>
      <c r="JLD26" s="84"/>
      <c r="JLE26" s="84"/>
      <c r="JLF26" s="84"/>
      <c r="JLG26" s="84"/>
      <c r="JLH26" s="84"/>
      <c r="JLI26" s="84"/>
      <c r="JLJ26" s="84"/>
      <c r="JLK26" s="84"/>
      <c r="JLL26" s="84"/>
      <c r="JLM26" s="84"/>
      <c r="JLN26" s="84"/>
      <c r="JLO26" s="84"/>
      <c r="JLP26" s="84"/>
      <c r="JLQ26" s="84"/>
      <c r="JLR26" s="84"/>
      <c r="JLS26" s="84"/>
      <c r="JLT26" s="84"/>
      <c r="JLU26" s="84"/>
      <c r="JLV26" s="84"/>
      <c r="JLW26" s="84"/>
      <c r="JLX26" s="84"/>
      <c r="JLY26" s="84"/>
      <c r="JLZ26" s="84"/>
      <c r="JMA26" s="84"/>
      <c r="JMB26" s="84"/>
      <c r="JMC26" s="84"/>
      <c r="JMD26" s="84"/>
      <c r="JME26" s="84"/>
      <c r="JMF26" s="84"/>
      <c r="JMG26" s="84"/>
      <c r="JMH26" s="84"/>
      <c r="JMI26" s="84"/>
      <c r="JMJ26" s="84"/>
      <c r="JMK26" s="84"/>
      <c r="JML26" s="84"/>
      <c r="JMM26" s="84"/>
      <c r="JMN26" s="84"/>
      <c r="JMO26" s="84"/>
      <c r="JMP26" s="84"/>
      <c r="JMQ26" s="84"/>
      <c r="JMR26" s="84"/>
      <c r="JMS26" s="84"/>
      <c r="JMT26" s="84"/>
      <c r="JMU26" s="84"/>
      <c r="JMV26" s="84"/>
      <c r="JMW26" s="84"/>
      <c r="JMX26" s="84"/>
      <c r="JMY26" s="84"/>
      <c r="JMZ26" s="84"/>
      <c r="JNA26" s="84"/>
      <c r="JNB26" s="84"/>
      <c r="JNC26" s="84"/>
      <c r="JND26" s="84"/>
      <c r="JNE26" s="84"/>
      <c r="JNF26" s="84"/>
      <c r="JNG26" s="84"/>
      <c r="JNH26" s="84"/>
      <c r="JNI26" s="84"/>
      <c r="JNJ26" s="84"/>
      <c r="JNK26" s="84"/>
      <c r="JNL26" s="84"/>
      <c r="JNM26" s="84"/>
      <c r="JNN26" s="84"/>
      <c r="JNO26" s="84"/>
      <c r="JNP26" s="84"/>
      <c r="JNQ26" s="84"/>
      <c r="JNR26" s="84"/>
      <c r="JNS26" s="84"/>
      <c r="JNT26" s="84"/>
      <c r="JNU26" s="84"/>
      <c r="JNV26" s="84"/>
      <c r="JNW26" s="84"/>
      <c r="JNX26" s="84"/>
      <c r="JNY26" s="84"/>
      <c r="JNZ26" s="84"/>
      <c r="JOA26" s="84"/>
      <c r="JOB26" s="84"/>
      <c r="JOC26" s="84"/>
      <c r="JOD26" s="84"/>
      <c r="JOE26" s="84"/>
      <c r="JOF26" s="84"/>
      <c r="JOG26" s="84"/>
      <c r="JOH26" s="84"/>
      <c r="JOI26" s="84"/>
      <c r="JOJ26" s="84"/>
      <c r="JOK26" s="84"/>
      <c r="JOL26" s="84"/>
      <c r="JOM26" s="84"/>
      <c r="JON26" s="84"/>
      <c r="JOO26" s="84"/>
      <c r="JOP26" s="84"/>
      <c r="JOQ26" s="84"/>
      <c r="JOR26" s="84"/>
      <c r="JOS26" s="84"/>
      <c r="JOT26" s="84"/>
      <c r="JOU26" s="84"/>
      <c r="JOV26" s="84"/>
      <c r="JOW26" s="84"/>
      <c r="JOX26" s="84"/>
      <c r="JOY26" s="84"/>
      <c r="JOZ26" s="84"/>
      <c r="JPA26" s="84"/>
      <c r="JPB26" s="84"/>
      <c r="JPC26" s="84"/>
      <c r="JPD26" s="84"/>
      <c r="JPE26" s="84"/>
      <c r="JPF26" s="84"/>
      <c r="JPG26" s="84"/>
      <c r="JPH26" s="84"/>
      <c r="JPI26" s="84"/>
      <c r="JPJ26" s="84"/>
      <c r="JPK26" s="84"/>
      <c r="JPL26" s="84"/>
      <c r="JPM26" s="84"/>
      <c r="JPN26" s="84"/>
      <c r="JPO26" s="84"/>
      <c r="JPP26" s="84"/>
      <c r="JPQ26" s="84"/>
      <c r="JPR26" s="84"/>
      <c r="JPS26" s="84"/>
      <c r="JPT26" s="84"/>
      <c r="JPU26" s="84"/>
      <c r="JPV26" s="84"/>
      <c r="JPW26" s="84"/>
      <c r="JPX26" s="84"/>
      <c r="JPY26" s="84"/>
      <c r="JPZ26" s="84"/>
      <c r="JQA26" s="84"/>
      <c r="JQB26" s="84"/>
      <c r="JQC26" s="84"/>
      <c r="JQD26" s="84"/>
      <c r="JQE26" s="84"/>
      <c r="JQF26" s="84"/>
      <c r="JQG26" s="84"/>
      <c r="JQH26" s="84"/>
      <c r="JQI26" s="84"/>
      <c r="JQJ26" s="84"/>
      <c r="JQK26" s="84"/>
      <c r="JQL26" s="84"/>
      <c r="JQM26" s="84"/>
      <c r="JQN26" s="84"/>
      <c r="JQO26" s="84"/>
      <c r="JQP26" s="84"/>
      <c r="JQQ26" s="84"/>
      <c r="JQR26" s="84"/>
      <c r="JQS26" s="84"/>
      <c r="JQT26" s="84"/>
      <c r="JQU26" s="84"/>
      <c r="JQV26" s="84"/>
      <c r="JQW26" s="84"/>
      <c r="JQX26" s="84"/>
      <c r="JQY26" s="84"/>
      <c r="JQZ26" s="84"/>
      <c r="JRA26" s="84"/>
      <c r="JRB26" s="84"/>
      <c r="JRC26" s="84"/>
      <c r="JRD26" s="84"/>
      <c r="JRE26" s="84"/>
      <c r="JRF26" s="84"/>
      <c r="JRG26" s="84"/>
      <c r="JRH26" s="84"/>
      <c r="JRI26" s="84"/>
      <c r="JRJ26" s="84"/>
      <c r="JRK26" s="84"/>
      <c r="JRL26" s="84"/>
      <c r="JRM26" s="84"/>
      <c r="JRN26" s="84"/>
      <c r="JRO26" s="84"/>
      <c r="JRP26" s="84"/>
      <c r="JRQ26" s="84"/>
      <c r="JRR26" s="84"/>
      <c r="JRS26" s="84"/>
      <c r="JRT26" s="84"/>
      <c r="JRU26" s="84"/>
      <c r="JRV26" s="84"/>
      <c r="JRW26" s="84"/>
      <c r="JRX26" s="84"/>
      <c r="JRY26" s="84"/>
      <c r="JRZ26" s="84"/>
      <c r="JSA26" s="84"/>
      <c r="JSB26" s="84"/>
      <c r="JSC26" s="84"/>
      <c r="JSD26" s="84"/>
      <c r="JSE26" s="84"/>
      <c r="JSF26" s="84"/>
      <c r="JSG26" s="84"/>
      <c r="JSH26" s="84"/>
      <c r="JSI26" s="84"/>
      <c r="JSJ26" s="84"/>
      <c r="JSK26" s="84"/>
      <c r="JSL26" s="84"/>
      <c r="JSM26" s="84"/>
      <c r="JSN26" s="84"/>
      <c r="JSO26" s="84"/>
      <c r="JSP26" s="84"/>
      <c r="JSQ26" s="84"/>
      <c r="JSR26" s="84"/>
      <c r="JSS26" s="84"/>
      <c r="JST26" s="84"/>
      <c r="JSU26" s="84"/>
      <c r="JSV26" s="84"/>
      <c r="JSW26" s="84"/>
      <c r="JSX26" s="84"/>
      <c r="JSY26" s="84"/>
      <c r="JSZ26" s="84"/>
      <c r="JTA26" s="84"/>
      <c r="JTB26" s="84"/>
      <c r="JTC26" s="84"/>
      <c r="JTD26" s="84"/>
      <c r="JTE26" s="84"/>
      <c r="JTF26" s="84"/>
      <c r="JTG26" s="84"/>
      <c r="JTH26" s="84"/>
      <c r="JTI26" s="84"/>
      <c r="JTJ26" s="84"/>
      <c r="JTK26" s="84"/>
      <c r="JTL26" s="84"/>
      <c r="JTM26" s="84"/>
      <c r="JTN26" s="84"/>
      <c r="JTO26" s="84"/>
      <c r="JTP26" s="84"/>
      <c r="JTQ26" s="84"/>
      <c r="JTR26" s="84"/>
      <c r="JTS26" s="84"/>
      <c r="JTT26" s="84"/>
      <c r="JTU26" s="84"/>
      <c r="JTV26" s="84"/>
      <c r="JTW26" s="84"/>
      <c r="JTX26" s="84"/>
      <c r="JTY26" s="84"/>
      <c r="JTZ26" s="84"/>
      <c r="JUA26" s="84"/>
      <c r="JUB26" s="84"/>
      <c r="JUC26" s="84"/>
      <c r="JUD26" s="84"/>
      <c r="JUE26" s="84"/>
      <c r="JUF26" s="84"/>
      <c r="JUG26" s="84"/>
      <c r="JUH26" s="84"/>
      <c r="JUI26" s="84"/>
      <c r="JUJ26" s="84"/>
      <c r="JUK26" s="84"/>
      <c r="JUL26" s="84"/>
      <c r="JUM26" s="84"/>
      <c r="JUN26" s="84"/>
      <c r="JUO26" s="84"/>
      <c r="JUP26" s="84"/>
      <c r="JUQ26" s="84"/>
      <c r="JUR26" s="84"/>
      <c r="JUS26" s="84"/>
      <c r="JUT26" s="84"/>
      <c r="JUU26" s="84"/>
      <c r="JUV26" s="84"/>
      <c r="JUW26" s="84"/>
      <c r="JUX26" s="84"/>
      <c r="JUY26" s="84"/>
      <c r="JUZ26" s="84"/>
      <c r="JVA26" s="84"/>
      <c r="JVB26" s="84"/>
      <c r="JVC26" s="84"/>
      <c r="JVD26" s="84"/>
      <c r="JVE26" s="84"/>
      <c r="JVF26" s="84"/>
      <c r="JVG26" s="84"/>
      <c r="JVH26" s="84"/>
      <c r="JVI26" s="84"/>
      <c r="JVJ26" s="84"/>
      <c r="JVK26" s="84"/>
      <c r="JVL26" s="84"/>
      <c r="JVM26" s="84"/>
      <c r="JVN26" s="84"/>
      <c r="JVO26" s="84"/>
      <c r="JVP26" s="84"/>
      <c r="JVQ26" s="84"/>
      <c r="JVR26" s="84"/>
      <c r="JVS26" s="84"/>
      <c r="JVT26" s="84"/>
      <c r="JVU26" s="84"/>
      <c r="JVV26" s="84"/>
      <c r="JVW26" s="84"/>
      <c r="JVX26" s="84"/>
      <c r="JVY26" s="84"/>
      <c r="JVZ26" s="84"/>
      <c r="JWA26" s="84"/>
      <c r="JWB26" s="84"/>
      <c r="JWC26" s="84"/>
      <c r="JWD26" s="84"/>
      <c r="JWE26" s="84"/>
      <c r="JWF26" s="84"/>
      <c r="JWG26" s="84"/>
      <c r="JWH26" s="84"/>
      <c r="JWI26" s="84"/>
      <c r="JWJ26" s="84"/>
      <c r="JWK26" s="84"/>
      <c r="JWL26" s="84"/>
      <c r="JWM26" s="84"/>
      <c r="JWN26" s="84"/>
      <c r="JWO26" s="84"/>
      <c r="JWP26" s="84"/>
      <c r="JWQ26" s="84"/>
      <c r="JWR26" s="84"/>
      <c r="JWS26" s="84"/>
      <c r="JWT26" s="84"/>
      <c r="JWU26" s="84"/>
      <c r="JWV26" s="84"/>
      <c r="JWW26" s="84"/>
      <c r="JWX26" s="84"/>
      <c r="JWY26" s="84"/>
      <c r="JWZ26" s="84"/>
      <c r="JXA26" s="84"/>
      <c r="JXB26" s="84"/>
      <c r="JXC26" s="84"/>
      <c r="JXD26" s="84"/>
      <c r="JXE26" s="84"/>
      <c r="JXF26" s="84"/>
      <c r="JXG26" s="84"/>
      <c r="JXH26" s="84"/>
      <c r="JXI26" s="84"/>
      <c r="JXJ26" s="84"/>
      <c r="JXK26" s="84"/>
      <c r="JXL26" s="84"/>
      <c r="JXM26" s="84"/>
      <c r="JXN26" s="84"/>
      <c r="JXO26" s="84"/>
      <c r="JXP26" s="84"/>
      <c r="JXQ26" s="84"/>
      <c r="JXR26" s="84"/>
      <c r="JXS26" s="84"/>
      <c r="JXT26" s="84"/>
      <c r="JXU26" s="84"/>
      <c r="JXV26" s="84"/>
      <c r="JXW26" s="84"/>
      <c r="JXX26" s="84"/>
      <c r="JXY26" s="84"/>
      <c r="JXZ26" s="84"/>
      <c r="JYA26" s="84"/>
      <c r="JYB26" s="84"/>
      <c r="JYC26" s="84"/>
      <c r="JYD26" s="84"/>
      <c r="JYE26" s="84"/>
      <c r="JYF26" s="84"/>
      <c r="JYG26" s="84"/>
      <c r="JYH26" s="84"/>
      <c r="JYI26" s="84"/>
      <c r="JYJ26" s="84"/>
      <c r="JYK26" s="84"/>
      <c r="JYL26" s="84"/>
      <c r="JYM26" s="84"/>
      <c r="JYN26" s="84"/>
      <c r="JYO26" s="84"/>
      <c r="JYP26" s="84"/>
      <c r="JYQ26" s="84"/>
      <c r="JYR26" s="84"/>
      <c r="JYS26" s="84"/>
      <c r="JYT26" s="84"/>
      <c r="JYU26" s="84"/>
      <c r="JYV26" s="84"/>
      <c r="JYW26" s="84"/>
      <c r="JYX26" s="84"/>
      <c r="JYY26" s="84"/>
      <c r="JYZ26" s="84"/>
      <c r="JZA26" s="84"/>
      <c r="JZB26" s="84"/>
      <c r="JZC26" s="84"/>
      <c r="JZD26" s="84"/>
      <c r="JZE26" s="84"/>
      <c r="JZF26" s="84"/>
      <c r="JZG26" s="84"/>
      <c r="JZH26" s="84"/>
      <c r="JZI26" s="84"/>
      <c r="JZJ26" s="84"/>
      <c r="JZK26" s="84"/>
      <c r="JZL26" s="84"/>
      <c r="JZM26" s="84"/>
      <c r="JZN26" s="84"/>
      <c r="JZO26" s="84"/>
      <c r="JZP26" s="84"/>
      <c r="JZQ26" s="84"/>
      <c r="JZR26" s="84"/>
      <c r="JZS26" s="84"/>
      <c r="JZT26" s="84"/>
      <c r="JZU26" s="84"/>
      <c r="JZV26" s="84"/>
      <c r="JZW26" s="84"/>
      <c r="JZX26" s="84"/>
      <c r="JZY26" s="84"/>
      <c r="JZZ26" s="84"/>
      <c r="KAA26" s="84"/>
      <c r="KAB26" s="84"/>
      <c r="KAC26" s="84"/>
      <c r="KAD26" s="84"/>
      <c r="KAE26" s="84"/>
      <c r="KAF26" s="84"/>
      <c r="KAG26" s="84"/>
      <c r="KAH26" s="84"/>
      <c r="KAI26" s="84"/>
      <c r="KAJ26" s="84"/>
      <c r="KAK26" s="84"/>
      <c r="KAL26" s="84"/>
      <c r="KAM26" s="84"/>
      <c r="KAN26" s="84"/>
      <c r="KAO26" s="84"/>
      <c r="KAP26" s="84"/>
      <c r="KAQ26" s="84"/>
      <c r="KAR26" s="84"/>
      <c r="KAS26" s="84"/>
      <c r="KAT26" s="84"/>
      <c r="KAU26" s="84"/>
      <c r="KAV26" s="84"/>
      <c r="KAW26" s="84"/>
      <c r="KAX26" s="84"/>
      <c r="KAY26" s="84"/>
      <c r="KAZ26" s="84"/>
      <c r="KBA26" s="84"/>
      <c r="KBB26" s="84"/>
      <c r="KBC26" s="84"/>
      <c r="KBD26" s="84"/>
      <c r="KBE26" s="84"/>
      <c r="KBF26" s="84"/>
      <c r="KBG26" s="84"/>
      <c r="KBH26" s="84"/>
      <c r="KBI26" s="84"/>
      <c r="KBJ26" s="84"/>
      <c r="KBK26" s="84"/>
      <c r="KBL26" s="84"/>
      <c r="KBM26" s="84"/>
      <c r="KBN26" s="84"/>
      <c r="KBO26" s="84"/>
      <c r="KBP26" s="84"/>
      <c r="KBQ26" s="84"/>
      <c r="KBR26" s="84"/>
      <c r="KBS26" s="84"/>
      <c r="KBT26" s="84"/>
      <c r="KBU26" s="84"/>
      <c r="KBV26" s="84"/>
      <c r="KBW26" s="84"/>
      <c r="KBX26" s="84"/>
      <c r="KBY26" s="84"/>
      <c r="KBZ26" s="84"/>
      <c r="KCA26" s="84"/>
      <c r="KCB26" s="84"/>
      <c r="KCC26" s="84"/>
      <c r="KCD26" s="84"/>
      <c r="KCE26" s="84"/>
      <c r="KCF26" s="84"/>
      <c r="KCG26" s="84"/>
      <c r="KCH26" s="84"/>
      <c r="KCI26" s="84"/>
      <c r="KCJ26" s="84"/>
      <c r="KCK26" s="84"/>
      <c r="KCL26" s="84"/>
      <c r="KCM26" s="84"/>
      <c r="KCN26" s="84"/>
      <c r="KCO26" s="84"/>
      <c r="KCP26" s="84"/>
      <c r="KCQ26" s="84"/>
      <c r="KCR26" s="84"/>
      <c r="KCS26" s="84"/>
      <c r="KCT26" s="84"/>
      <c r="KCU26" s="84"/>
      <c r="KCV26" s="84"/>
      <c r="KCW26" s="84"/>
      <c r="KCX26" s="84"/>
      <c r="KCY26" s="84"/>
      <c r="KCZ26" s="84"/>
      <c r="KDA26" s="84"/>
      <c r="KDB26" s="84"/>
      <c r="KDC26" s="84"/>
      <c r="KDD26" s="84"/>
      <c r="KDE26" s="84"/>
      <c r="KDF26" s="84"/>
      <c r="KDG26" s="84"/>
      <c r="KDH26" s="84"/>
      <c r="KDI26" s="84"/>
      <c r="KDJ26" s="84"/>
      <c r="KDK26" s="84"/>
      <c r="KDL26" s="84"/>
      <c r="KDM26" s="84"/>
      <c r="KDN26" s="84"/>
      <c r="KDO26" s="84"/>
      <c r="KDP26" s="84"/>
      <c r="KDQ26" s="84"/>
      <c r="KDR26" s="84"/>
      <c r="KDS26" s="84"/>
      <c r="KDT26" s="84"/>
      <c r="KDU26" s="84"/>
      <c r="KDV26" s="84"/>
      <c r="KDW26" s="84"/>
      <c r="KDX26" s="84"/>
      <c r="KDY26" s="84"/>
      <c r="KDZ26" s="84"/>
      <c r="KEA26" s="84"/>
      <c r="KEB26" s="84"/>
      <c r="KEC26" s="84"/>
      <c r="KED26" s="84"/>
      <c r="KEE26" s="84"/>
      <c r="KEF26" s="84"/>
      <c r="KEG26" s="84"/>
      <c r="KEH26" s="84"/>
      <c r="KEI26" s="84"/>
      <c r="KEJ26" s="84"/>
      <c r="KEK26" s="84"/>
      <c r="KEL26" s="84"/>
      <c r="KEM26" s="84"/>
      <c r="KEN26" s="84"/>
      <c r="KEO26" s="84"/>
      <c r="KEP26" s="84"/>
      <c r="KEQ26" s="84"/>
      <c r="KER26" s="84"/>
      <c r="KES26" s="84"/>
      <c r="KET26" s="84"/>
      <c r="KEU26" s="84"/>
      <c r="KEV26" s="84"/>
      <c r="KEW26" s="84"/>
      <c r="KEX26" s="84"/>
      <c r="KEY26" s="84"/>
      <c r="KEZ26" s="84"/>
      <c r="KFA26" s="84"/>
      <c r="KFB26" s="84"/>
      <c r="KFC26" s="84"/>
      <c r="KFD26" s="84"/>
      <c r="KFE26" s="84"/>
      <c r="KFF26" s="84"/>
      <c r="KFG26" s="84"/>
      <c r="KFH26" s="84"/>
      <c r="KFI26" s="84"/>
      <c r="KFJ26" s="84"/>
      <c r="KFK26" s="84"/>
      <c r="KFL26" s="84"/>
      <c r="KFM26" s="84"/>
      <c r="KFN26" s="84"/>
      <c r="KFO26" s="84"/>
      <c r="KFP26" s="84"/>
      <c r="KFQ26" s="84"/>
      <c r="KFR26" s="84"/>
      <c r="KFS26" s="84"/>
      <c r="KFT26" s="84"/>
      <c r="KFU26" s="84"/>
      <c r="KFV26" s="84"/>
      <c r="KFW26" s="84"/>
      <c r="KFX26" s="84"/>
      <c r="KFY26" s="84"/>
      <c r="KFZ26" s="84"/>
      <c r="KGA26" s="84"/>
      <c r="KGB26" s="84"/>
      <c r="KGC26" s="84"/>
      <c r="KGD26" s="84"/>
      <c r="KGE26" s="84"/>
      <c r="KGF26" s="84"/>
      <c r="KGG26" s="84"/>
      <c r="KGH26" s="84"/>
      <c r="KGI26" s="84"/>
      <c r="KGJ26" s="84"/>
      <c r="KGK26" s="84"/>
      <c r="KGL26" s="84"/>
      <c r="KGM26" s="84"/>
      <c r="KGN26" s="84"/>
      <c r="KGO26" s="84"/>
      <c r="KGP26" s="84"/>
      <c r="KGQ26" s="84"/>
      <c r="KGR26" s="84"/>
      <c r="KGS26" s="84"/>
      <c r="KGT26" s="84"/>
      <c r="KGU26" s="84"/>
      <c r="KGV26" s="84"/>
      <c r="KGW26" s="84"/>
      <c r="KGX26" s="84"/>
      <c r="KGY26" s="84"/>
      <c r="KGZ26" s="84"/>
      <c r="KHA26" s="84"/>
      <c r="KHB26" s="84"/>
      <c r="KHC26" s="84"/>
      <c r="KHD26" s="84"/>
      <c r="KHE26" s="84"/>
      <c r="KHF26" s="84"/>
      <c r="KHG26" s="84"/>
      <c r="KHH26" s="84"/>
      <c r="KHI26" s="84"/>
      <c r="KHJ26" s="84"/>
      <c r="KHK26" s="84"/>
      <c r="KHL26" s="84"/>
      <c r="KHM26" s="84"/>
      <c r="KHN26" s="84"/>
      <c r="KHO26" s="84"/>
      <c r="KHP26" s="84"/>
      <c r="KHQ26" s="84"/>
      <c r="KHR26" s="84"/>
      <c r="KHS26" s="84"/>
      <c r="KHT26" s="84"/>
      <c r="KHU26" s="84"/>
      <c r="KHV26" s="84"/>
      <c r="KHW26" s="84"/>
      <c r="KHX26" s="84"/>
      <c r="KHY26" s="84"/>
      <c r="KHZ26" s="84"/>
      <c r="KIA26" s="84"/>
      <c r="KIB26" s="84"/>
      <c r="KIC26" s="84"/>
      <c r="KID26" s="84"/>
      <c r="KIE26" s="84"/>
      <c r="KIF26" s="84"/>
      <c r="KIG26" s="84"/>
      <c r="KIH26" s="84"/>
      <c r="KII26" s="84"/>
      <c r="KIJ26" s="84"/>
      <c r="KIK26" s="84"/>
      <c r="KIL26" s="84"/>
      <c r="KIM26" s="84"/>
      <c r="KIN26" s="84"/>
      <c r="KIO26" s="84"/>
      <c r="KIP26" s="84"/>
      <c r="KIQ26" s="84"/>
      <c r="KIR26" s="84"/>
      <c r="KIS26" s="84"/>
      <c r="KIT26" s="84"/>
      <c r="KIU26" s="84"/>
      <c r="KIV26" s="84"/>
      <c r="KIW26" s="84"/>
      <c r="KIX26" s="84"/>
      <c r="KIY26" s="84"/>
      <c r="KIZ26" s="84"/>
      <c r="KJA26" s="84"/>
      <c r="KJB26" s="84"/>
      <c r="KJC26" s="84"/>
      <c r="KJD26" s="84"/>
      <c r="KJE26" s="84"/>
      <c r="KJF26" s="84"/>
      <c r="KJG26" s="84"/>
      <c r="KJH26" s="84"/>
      <c r="KJI26" s="84"/>
      <c r="KJJ26" s="84"/>
      <c r="KJK26" s="84"/>
      <c r="KJL26" s="84"/>
      <c r="KJM26" s="84"/>
      <c r="KJN26" s="84"/>
      <c r="KJO26" s="84"/>
      <c r="KJP26" s="84"/>
      <c r="KJQ26" s="84"/>
      <c r="KJR26" s="84"/>
      <c r="KJS26" s="84"/>
      <c r="KJT26" s="84"/>
      <c r="KJU26" s="84"/>
      <c r="KJV26" s="84"/>
      <c r="KJW26" s="84"/>
      <c r="KJX26" s="84"/>
      <c r="KJY26" s="84"/>
      <c r="KJZ26" s="84"/>
      <c r="KKA26" s="84"/>
      <c r="KKB26" s="84"/>
      <c r="KKC26" s="84"/>
      <c r="KKD26" s="84"/>
      <c r="KKE26" s="84"/>
      <c r="KKF26" s="84"/>
      <c r="KKG26" s="84"/>
      <c r="KKH26" s="84"/>
      <c r="KKI26" s="84"/>
      <c r="KKJ26" s="84"/>
      <c r="KKK26" s="84"/>
      <c r="KKL26" s="84"/>
      <c r="KKM26" s="84"/>
      <c r="KKN26" s="84"/>
      <c r="KKO26" s="84"/>
      <c r="KKP26" s="84"/>
      <c r="KKQ26" s="84"/>
      <c r="KKR26" s="84"/>
      <c r="KKS26" s="84"/>
      <c r="KKT26" s="84"/>
      <c r="KKU26" s="84"/>
      <c r="KKV26" s="84"/>
      <c r="KKW26" s="84"/>
      <c r="KKX26" s="84"/>
      <c r="KKY26" s="84"/>
      <c r="KKZ26" s="84"/>
      <c r="KLA26" s="84"/>
      <c r="KLB26" s="84"/>
      <c r="KLC26" s="84"/>
      <c r="KLD26" s="84"/>
      <c r="KLE26" s="84"/>
      <c r="KLF26" s="84"/>
      <c r="KLG26" s="84"/>
      <c r="KLH26" s="84"/>
      <c r="KLI26" s="84"/>
      <c r="KLJ26" s="84"/>
      <c r="KLK26" s="84"/>
      <c r="KLL26" s="84"/>
      <c r="KLM26" s="84"/>
      <c r="KLN26" s="84"/>
      <c r="KLO26" s="84"/>
      <c r="KLP26" s="84"/>
      <c r="KLQ26" s="84"/>
      <c r="KLR26" s="84"/>
      <c r="KLS26" s="84"/>
      <c r="KLT26" s="84"/>
      <c r="KLU26" s="84"/>
      <c r="KLV26" s="84"/>
      <c r="KLW26" s="84"/>
      <c r="KLX26" s="84"/>
      <c r="KLY26" s="84"/>
      <c r="KLZ26" s="84"/>
      <c r="KMA26" s="84"/>
      <c r="KMB26" s="84"/>
      <c r="KMC26" s="84"/>
      <c r="KMD26" s="84"/>
      <c r="KME26" s="84"/>
      <c r="KMF26" s="84"/>
      <c r="KMG26" s="84"/>
      <c r="KMH26" s="84"/>
      <c r="KMI26" s="84"/>
      <c r="KMJ26" s="84"/>
      <c r="KMK26" s="84"/>
      <c r="KML26" s="84"/>
      <c r="KMM26" s="84"/>
      <c r="KMN26" s="84"/>
      <c r="KMO26" s="84"/>
      <c r="KMP26" s="84"/>
      <c r="KMQ26" s="84"/>
      <c r="KMR26" s="84"/>
      <c r="KMS26" s="84"/>
      <c r="KMT26" s="84"/>
      <c r="KMU26" s="84"/>
      <c r="KMV26" s="84"/>
      <c r="KMW26" s="84"/>
      <c r="KMX26" s="84"/>
      <c r="KMY26" s="84"/>
      <c r="KMZ26" s="84"/>
      <c r="KNA26" s="84"/>
      <c r="KNB26" s="84"/>
      <c r="KNC26" s="84"/>
      <c r="KND26" s="84"/>
      <c r="KNE26" s="84"/>
      <c r="KNF26" s="84"/>
      <c r="KNG26" s="84"/>
      <c r="KNH26" s="84"/>
      <c r="KNI26" s="84"/>
      <c r="KNJ26" s="84"/>
      <c r="KNK26" s="84"/>
      <c r="KNL26" s="84"/>
      <c r="KNM26" s="84"/>
      <c r="KNN26" s="84"/>
      <c r="KNO26" s="84"/>
      <c r="KNP26" s="84"/>
      <c r="KNQ26" s="84"/>
      <c r="KNR26" s="84"/>
      <c r="KNS26" s="84"/>
      <c r="KNT26" s="84"/>
      <c r="KNU26" s="84"/>
      <c r="KNV26" s="84"/>
      <c r="KNW26" s="84"/>
      <c r="KNX26" s="84"/>
      <c r="KNY26" s="84"/>
      <c r="KNZ26" s="84"/>
      <c r="KOA26" s="84"/>
      <c r="KOB26" s="84"/>
      <c r="KOC26" s="84"/>
      <c r="KOD26" s="84"/>
      <c r="KOE26" s="84"/>
      <c r="KOF26" s="84"/>
      <c r="KOG26" s="84"/>
      <c r="KOH26" s="84"/>
      <c r="KOI26" s="84"/>
      <c r="KOJ26" s="84"/>
      <c r="KOK26" s="84"/>
      <c r="KOL26" s="84"/>
      <c r="KOM26" s="84"/>
      <c r="KON26" s="84"/>
      <c r="KOO26" s="84"/>
      <c r="KOP26" s="84"/>
      <c r="KOQ26" s="84"/>
      <c r="KOR26" s="84"/>
      <c r="KOS26" s="84"/>
      <c r="KOT26" s="84"/>
      <c r="KOU26" s="84"/>
      <c r="KOV26" s="84"/>
      <c r="KOW26" s="84"/>
      <c r="KOX26" s="84"/>
      <c r="KOY26" s="84"/>
      <c r="KOZ26" s="84"/>
      <c r="KPA26" s="84"/>
      <c r="KPB26" s="84"/>
      <c r="KPC26" s="84"/>
      <c r="KPD26" s="84"/>
      <c r="KPE26" s="84"/>
      <c r="KPF26" s="84"/>
      <c r="KPG26" s="84"/>
      <c r="KPH26" s="84"/>
      <c r="KPI26" s="84"/>
      <c r="KPJ26" s="84"/>
      <c r="KPK26" s="84"/>
      <c r="KPL26" s="84"/>
      <c r="KPM26" s="84"/>
      <c r="KPN26" s="84"/>
      <c r="KPO26" s="84"/>
      <c r="KPP26" s="84"/>
      <c r="KPQ26" s="84"/>
      <c r="KPR26" s="84"/>
      <c r="KPS26" s="84"/>
      <c r="KPT26" s="84"/>
      <c r="KPU26" s="84"/>
      <c r="KPV26" s="84"/>
      <c r="KPW26" s="84"/>
      <c r="KPX26" s="84"/>
      <c r="KPY26" s="84"/>
      <c r="KPZ26" s="84"/>
      <c r="KQA26" s="84"/>
      <c r="KQB26" s="84"/>
      <c r="KQC26" s="84"/>
      <c r="KQD26" s="84"/>
      <c r="KQE26" s="84"/>
      <c r="KQF26" s="84"/>
      <c r="KQG26" s="84"/>
      <c r="KQH26" s="84"/>
      <c r="KQI26" s="84"/>
      <c r="KQJ26" s="84"/>
      <c r="KQK26" s="84"/>
      <c r="KQL26" s="84"/>
      <c r="KQM26" s="84"/>
      <c r="KQN26" s="84"/>
      <c r="KQO26" s="84"/>
      <c r="KQP26" s="84"/>
      <c r="KQQ26" s="84"/>
      <c r="KQR26" s="84"/>
      <c r="KQS26" s="84"/>
      <c r="KQT26" s="84"/>
      <c r="KQU26" s="84"/>
      <c r="KQV26" s="84"/>
      <c r="KQW26" s="84"/>
      <c r="KQX26" s="84"/>
      <c r="KQY26" s="84"/>
      <c r="KQZ26" s="84"/>
      <c r="KRA26" s="84"/>
      <c r="KRB26" s="84"/>
      <c r="KRC26" s="84"/>
      <c r="KRD26" s="84"/>
      <c r="KRE26" s="84"/>
      <c r="KRF26" s="84"/>
      <c r="KRG26" s="84"/>
      <c r="KRH26" s="84"/>
      <c r="KRI26" s="84"/>
      <c r="KRJ26" s="84"/>
      <c r="KRK26" s="84"/>
      <c r="KRL26" s="84"/>
      <c r="KRM26" s="84"/>
      <c r="KRN26" s="84"/>
      <c r="KRO26" s="84"/>
      <c r="KRP26" s="84"/>
      <c r="KRQ26" s="84"/>
      <c r="KRR26" s="84"/>
      <c r="KRS26" s="84"/>
      <c r="KRT26" s="84"/>
      <c r="KRU26" s="84"/>
      <c r="KRV26" s="84"/>
      <c r="KRW26" s="84"/>
      <c r="KRX26" s="84"/>
      <c r="KRY26" s="84"/>
      <c r="KRZ26" s="84"/>
      <c r="KSA26" s="84"/>
      <c r="KSB26" s="84"/>
      <c r="KSC26" s="84"/>
      <c r="KSD26" s="84"/>
      <c r="KSE26" s="84"/>
      <c r="KSF26" s="84"/>
      <c r="KSG26" s="84"/>
      <c r="KSH26" s="84"/>
      <c r="KSI26" s="84"/>
      <c r="KSJ26" s="84"/>
      <c r="KSK26" s="84"/>
      <c r="KSL26" s="84"/>
      <c r="KSM26" s="84"/>
      <c r="KSN26" s="84"/>
      <c r="KSO26" s="84"/>
      <c r="KSP26" s="84"/>
      <c r="KSQ26" s="84"/>
      <c r="KSR26" s="84"/>
      <c r="KSS26" s="84"/>
      <c r="KST26" s="84"/>
      <c r="KSU26" s="84"/>
      <c r="KSV26" s="84"/>
      <c r="KSW26" s="84"/>
      <c r="KSX26" s="84"/>
      <c r="KSY26" s="84"/>
      <c r="KSZ26" s="84"/>
      <c r="KTA26" s="84"/>
      <c r="KTB26" s="84"/>
      <c r="KTC26" s="84"/>
      <c r="KTD26" s="84"/>
      <c r="KTE26" s="84"/>
      <c r="KTF26" s="84"/>
      <c r="KTG26" s="84"/>
      <c r="KTH26" s="84"/>
      <c r="KTI26" s="84"/>
      <c r="KTJ26" s="84"/>
      <c r="KTK26" s="84"/>
      <c r="KTL26" s="84"/>
      <c r="KTM26" s="84"/>
      <c r="KTN26" s="84"/>
      <c r="KTO26" s="84"/>
      <c r="KTP26" s="84"/>
      <c r="KTQ26" s="84"/>
      <c r="KTR26" s="84"/>
      <c r="KTS26" s="84"/>
      <c r="KTT26" s="84"/>
      <c r="KTU26" s="84"/>
      <c r="KTV26" s="84"/>
      <c r="KTW26" s="84"/>
      <c r="KTX26" s="84"/>
      <c r="KTY26" s="84"/>
      <c r="KTZ26" s="84"/>
      <c r="KUA26" s="84"/>
      <c r="KUB26" s="84"/>
      <c r="KUC26" s="84"/>
      <c r="KUD26" s="84"/>
      <c r="KUE26" s="84"/>
      <c r="KUF26" s="84"/>
      <c r="KUG26" s="84"/>
      <c r="KUH26" s="84"/>
      <c r="KUI26" s="84"/>
      <c r="KUJ26" s="84"/>
      <c r="KUK26" s="84"/>
      <c r="KUL26" s="84"/>
      <c r="KUM26" s="84"/>
      <c r="KUN26" s="84"/>
      <c r="KUO26" s="84"/>
      <c r="KUP26" s="84"/>
      <c r="KUQ26" s="84"/>
      <c r="KUR26" s="84"/>
      <c r="KUS26" s="84"/>
      <c r="KUT26" s="84"/>
      <c r="KUU26" s="84"/>
      <c r="KUV26" s="84"/>
      <c r="KUW26" s="84"/>
      <c r="KUX26" s="84"/>
      <c r="KUY26" s="84"/>
      <c r="KUZ26" s="84"/>
      <c r="KVA26" s="84"/>
      <c r="KVB26" s="84"/>
      <c r="KVC26" s="84"/>
      <c r="KVD26" s="84"/>
      <c r="KVE26" s="84"/>
      <c r="KVF26" s="84"/>
      <c r="KVG26" s="84"/>
      <c r="KVH26" s="84"/>
      <c r="KVI26" s="84"/>
      <c r="KVJ26" s="84"/>
      <c r="KVK26" s="84"/>
      <c r="KVL26" s="84"/>
      <c r="KVM26" s="84"/>
      <c r="KVN26" s="84"/>
      <c r="KVO26" s="84"/>
      <c r="KVP26" s="84"/>
      <c r="KVQ26" s="84"/>
      <c r="KVR26" s="84"/>
      <c r="KVS26" s="84"/>
      <c r="KVT26" s="84"/>
      <c r="KVU26" s="84"/>
      <c r="KVV26" s="84"/>
      <c r="KVW26" s="84"/>
      <c r="KVX26" s="84"/>
      <c r="KVY26" s="84"/>
      <c r="KVZ26" s="84"/>
      <c r="KWA26" s="84"/>
      <c r="KWB26" s="84"/>
      <c r="KWC26" s="84"/>
      <c r="KWD26" s="84"/>
      <c r="KWE26" s="84"/>
      <c r="KWF26" s="84"/>
      <c r="KWG26" s="84"/>
      <c r="KWH26" s="84"/>
      <c r="KWI26" s="84"/>
      <c r="KWJ26" s="84"/>
      <c r="KWK26" s="84"/>
      <c r="KWL26" s="84"/>
      <c r="KWM26" s="84"/>
      <c r="KWN26" s="84"/>
      <c r="KWO26" s="84"/>
      <c r="KWP26" s="84"/>
      <c r="KWQ26" s="84"/>
      <c r="KWR26" s="84"/>
      <c r="KWS26" s="84"/>
      <c r="KWT26" s="84"/>
      <c r="KWU26" s="84"/>
      <c r="KWV26" s="84"/>
      <c r="KWW26" s="84"/>
      <c r="KWX26" s="84"/>
      <c r="KWY26" s="84"/>
      <c r="KWZ26" s="84"/>
      <c r="KXA26" s="84"/>
      <c r="KXB26" s="84"/>
      <c r="KXC26" s="84"/>
      <c r="KXD26" s="84"/>
      <c r="KXE26" s="84"/>
      <c r="KXF26" s="84"/>
      <c r="KXG26" s="84"/>
      <c r="KXH26" s="84"/>
      <c r="KXI26" s="84"/>
      <c r="KXJ26" s="84"/>
      <c r="KXK26" s="84"/>
      <c r="KXL26" s="84"/>
      <c r="KXM26" s="84"/>
      <c r="KXN26" s="84"/>
      <c r="KXO26" s="84"/>
      <c r="KXP26" s="84"/>
      <c r="KXQ26" s="84"/>
      <c r="KXR26" s="84"/>
      <c r="KXS26" s="84"/>
      <c r="KXT26" s="84"/>
      <c r="KXU26" s="84"/>
      <c r="KXV26" s="84"/>
      <c r="KXW26" s="84"/>
      <c r="KXX26" s="84"/>
      <c r="KXY26" s="84"/>
      <c r="KXZ26" s="84"/>
      <c r="KYA26" s="84"/>
      <c r="KYB26" s="84"/>
      <c r="KYC26" s="84"/>
      <c r="KYD26" s="84"/>
      <c r="KYE26" s="84"/>
      <c r="KYF26" s="84"/>
      <c r="KYG26" s="84"/>
      <c r="KYH26" s="84"/>
      <c r="KYI26" s="84"/>
      <c r="KYJ26" s="84"/>
      <c r="KYK26" s="84"/>
      <c r="KYL26" s="84"/>
      <c r="KYM26" s="84"/>
      <c r="KYN26" s="84"/>
      <c r="KYO26" s="84"/>
      <c r="KYP26" s="84"/>
      <c r="KYQ26" s="84"/>
      <c r="KYR26" s="84"/>
      <c r="KYS26" s="84"/>
      <c r="KYT26" s="84"/>
      <c r="KYU26" s="84"/>
      <c r="KYV26" s="84"/>
      <c r="KYW26" s="84"/>
      <c r="KYX26" s="84"/>
      <c r="KYY26" s="84"/>
      <c r="KYZ26" s="84"/>
      <c r="KZA26" s="84"/>
      <c r="KZB26" s="84"/>
      <c r="KZC26" s="84"/>
      <c r="KZD26" s="84"/>
      <c r="KZE26" s="84"/>
      <c r="KZF26" s="84"/>
      <c r="KZG26" s="84"/>
      <c r="KZH26" s="84"/>
      <c r="KZI26" s="84"/>
      <c r="KZJ26" s="84"/>
      <c r="KZK26" s="84"/>
      <c r="KZL26" s="84"/>
      <c r="KZM26" s="84"/>
      <c r="KZN26" s="84"/>
      <c r="KZO26" s="84"/>
      <c r="KZP26" s="84"/>
      <c r="KZQ26" s="84"/>
      <c r="KZR26" s="84"/>
      <c r="KZS26" s="84"/>
      <c r="KZT26" s="84"/>
      <c r="KZU26" s="84"/>
      <c r="KZV26" s="84"/>
      <c r="KZW26" s="84"/>
      <c r="KZX26" s="84"/>
      <c r="KZY26" s="84"/>
      <c r="KZZ26" s="84"/>
      <c r="LAA26" s="84"/>
      <c r="LAB26" s="84"/>
      <c r="LAC26" s="84"/>
      <c r="LAD26" s="84"/>
      <c r="LAE26" s="84"/>
      <c r="LAF26" s="84"/>
      <c r="LAG26" s="84"/>
      <c r="LAH26" s="84"/>
      <c r="LAI26" s="84"/>
      <c r="LAJ26" s="84"/>
      <c r="LAK26" s="84"/>
      <c r="LAL26" s="84"/>
      <c r="LAM26" s="84"/>
      <c r="LAN26" s="84"/>
      <c r="LAO26" s="84"/>
      <c r="LAP26" s="84"/>
      <c r="LAQ26" s="84"/>
      <c r="LAR26" s="84"/>
      <c r="LAS26" s="84"/>
      <c r="LAT26" s="84"/>
      <c r="LAU26" s="84"/>
      <c r="LAV26" s="84"/>
      <c r="LAW26" s="84"/>
      <c r="LAX26" s="84"/>
      <c r="LAY26" s="84"/>
      <c r="LAZ26" s="84"/>
      <c r="LBA26" s="84"/>
      <c r="LBB26" s="84"/>
      <c r="LBC26" s="84"/>
      <c r="LBD26" s="84"/>
      <c r="LBE26" s="84"/>
      <c r="LBF26" s="84"/>
      <c r="LBG26" s="84"/>
      <c r="LBH26" s="84"/>
      <c r="LBI26" s="84"/>
      <c r="LBJ26" s="84"/>
      <c r="LBK26" s="84"/>
      <c r="LBL26" s="84"/>
      <c r="LBM26" s="84"/>
      <c r="LBN26" s="84"/>
      <c r="LBO26" s="84"/>
      <c r="LBP26" s="84"/>
      <c r="LBQ26" s="84"/>
      <c r="LBR26" s="84"/>
      <c r="LBS26" s="84"/>
      <c r="LBT26" s="84"/>
      <c r="LBU26" s="84"/>
      <c r="LBV26" s="84"/>
      <c r="LBW26" s="84"/>
      <c r="LBX26" s="84"/>
      <c r="LBY26" s="84"/>
      <c r="LBZ26" s="84"/>
      <c r="LCA26" s="84"/>
      <c r="LCB26" s="84"/>
      <c r="LCC26" s="84"/>
      <c r="LCD26" s="84"/>
      <c r="LCE26" s="84"/>
      <c r="LCF26" s="84"/>
      <c r="LCG26" s="84"/>
      <c r="LCH26" s="84"/>
      <c r="LCI26" s="84"/>
      <c r="LCJ26" s="84"/>
      <c r="LCK26" s="84"/>
      <c r="LCL26" s="84"/>
      <c r="LCM26" s="84"/>
      <c r="LCN26" s="84"/>
      <c r="LCO26" s="84"/>
      <c r="LCP26" s="84"/>
      <c r="LCQ26" s="84"/>
      <c r="LCR26" s="84"/>
      <c r="LCS26" s="84"/>
      <c r="LCT26" s="84"/>
      <c r="LCU26" s="84"/>
      <c r="LCV26" s="84"/>
      <c r="LCW26" s="84"/>
      <c r="LCX26" s="84"/>
      <c r="LCY26" s="84"/>
      <c r="LCZ26" s="84"/>
      <c r="LDA26" s="84"/>
      <c r="LDB26" s="84"/>
      <c r="LDC26" s="84"/>
      <c r="LDD26" s="84"/>
      <c r="LDE26" s="84"/>
      <c r="LDF26" s="84"/>
      <c r="LDG26" s="84"/>
      <c r="LDH26" s="84"/>
      <c r="LDI26" s="84"/>
      <c r="LDJ26" s="84"/>
      <c r="LDK26" s="84"/>
      <c r="LDL26" s="84"/>
      <c r="LDM26" s="84"/>
      <c r="LDN26" s="84"/>
      <c r="LDO26" s="84"/>
      <c r="LDP26" s="84"/>
      <c r="LDQ26" s="84"/>
      <c r="LDR26" s="84"/>
      <c r="LDS26" s="84"/>
      <c r="LDT26" s="84"/>
      <c r="LDU26" s="84"/>
      <c r="LDV26" s="84"/>
      <c r="LDW26" s="84"/>
      <c r="LDX26" s="84"/>
      <c r="LDY26" s="84"/>
      <c r="LDZ26" s="84"/>
      <c r="LEA26" s="84"/>
      <c r="LEB26" s="84"/>
      <c r="LEC26" s="84"/>
      <c r="LED26" s="84"/>
      <c r="LEE26" s="84"/>
      <c r="LEF26" s="84"/>
      <c r="LEG26" s="84"/>
      <c r="LEH26" s="84"/>
      <c r="LEI26" s="84"/>
      <c r="LEJ26" s="84"/>
      <c r="LEK26" s="84"/>
      <c r="LEL26" s="84"/>
      <c r="LEM26" s="84"/>
      <c r="LEN26" s="84"/>
      <c r="LEO26" s="84"/>
      <c r="LEP26" s="84"/>
      <c r="LEQ26" s="84"/>
      <c r="LER26" s="84"/>
      <c r="LES26" s="84"/>
      <c r="LET26" s="84"/>
      <c r="LEU26" s="84"/>
      <c r="LEV26" s="84"/>
      <c r="LEW26" s="84"/>
      <c r="LEX26" s="84"/>
      <c r="LEY26" s="84"/>
      <c r="LEZ26" s="84"/>
      <c r="LFA26" s="84"/>
      <c r="LFB26" s="84"/>
      <c r="LFC26" s="84"/>
      <c r="LFD26" s="84"/>
      <c r="LFE26" s="84"/>
      <c r="LFF26" s="84"/>
      <c r="LFG26" s="84"/>
      <c r="LFH26" s="84"/>
      <c r="LFI26" s="84"/>
      <c r="LFJ26" s="84"/>
      <c r="LFK26" s="84"/>
      <c r="LFL26" s="84"/>
      <c r="LFM26" s="84"/>
      <c r="LFN26" s="84"/>
      <c r="LFO26" s="84"/>
      <c r="LFP26" s="84"/>
      <c r="LFQ26" s="84"/>
      <c r="LFR26" s="84"/>
      <c r="LFS26" s="84"/>
      <c r="LFT26" s="84"/>
      <c r="LFU26" s="84"/>
      <c r="LFV26" s="84"/>
      <c r="LFW26" s="84"/>
      <c r="LFX26" s="84"/>
      <c r="LFY26" s="84"/>
      <c r="LFZ26" s="84"/>
      <c r="LGA26" s="84"/>
      <c r="LGB26" s="84"/>
      <c r="LGC26" s="84"/>
      <c r="LGD26" s="84"/>
      <c r="LGE26" s="84"/>
      <c r="LGF26" s="84"/>
      <c r="LGG26" s="84"/>
      <c r="LGH26" s="84"/>
      <c r="LGI26" s="84"/>
      <c r="LGJ26" s="84"/>
      <c r="LGK26" s="84"/>
      <c r="LGL26" s="84"/>
      <c r="LGM26" s="84"/>
      <c r="LGN26" s="84"/>
      <c r="LGO26" s="84"/>
      <c r="LGP26" s="84"/>
      <c r="LGQ26" s="84"/>
      <c r="LGR26" s="84"/>
      <c r="LGS26" s="84"/>
      <c r="LGT26" s="84"/>
      <c r="LGU26" s="84"/>
      <c r="LGV26" s="84"/>
      <c r="LGW26" s="84"/>
      <c r="LGX26" s="84"/>
      <c r="LGY26" s="84"/>
      <c r="LGZ26" s="84"/>
      <c r="LHA26" s="84"/>
      <c r="LHB26" s="84"/>
      <c r="LHC26" s="84"/>
      <c r="LHD26" s="84"/>
      <c r="LHE26" s="84"/>
      <c r="LHF26" s="84"/>
      <c r="LHG26" s="84"/>
      <c r="LHH26" s="84"/>
      <c r="LHI26" s="84"/>
      <c r="LHJ26" s="84"/>
      <c r="LHK26" s="84"/>
      <c r="LHL26" s="84"/>
      <c r="LHM26" s="84"/>
      <c r="LHN26" s="84"/>
      <c r="LHO26" s="84"/>
      <c r="LHP26" s="84"/>
      <c r="LHQ26" s="84"/>
      <c r="LHR26" s="84"/>
      <c r="LHS26" s="84"/>
      <c r="LHT26" s="84"/>
      <c r="LHU26" s="84"/>
      <c r="LHV26" s="84"/>
      <c r="LHW26" s="84"/>
      <c r="LHX26" s="84"/>
      <c r="LHY26" s="84"/>
      <c r="LHZ26" s="84"/>
      <c r="LIA26" s="84"/>
      <c r="LIB26" s="84"/>
      <c r="LIC26" s="84"/>
      <c r="LID26" s="84"/>
      <c r="LIE26" s="84"/>
      <c r="LIF26" s="84"/>
      <c r="LIG26" s="84"/>
      <c r="LIH26" s="84"/>
      <c r="LII26" s="84"/>
      <c r="LIJ26" s="84"/>
      <c r="LIK26" s="84"/>
      <c r="LIL26" s="84"/>
      <c r="LIM26" s="84"/>
      <c r="LIN26" s="84"/>
      <c r="LIO26" s="84"/>
      <c r="LIP26" s="84"/>
      <c r="LIQ26" s="84"/>
      <c r="LIR26" s="84"/>
      <c r="LIS26" s="84"/>
      <c r="LIT26" s="84"/>
      <c r="LIU26" s="84"/>
      <c r="LIV26" s="84"/>
      <c r="LIW26" s="84"/>
      <c r="LIX26" s="84"/>
      <c r="LIY26" s="84"/>
      <c r="LIZ26" s="84"/>
      <c r="LJA26" s="84"/>
      <c r="LJB26" s="84"/>
      <c r="LJC26" s="84"/>
      <c r="LJD26" s="84"/>
      <c r="LJE26" s="84"/>
      <c r="LJF26" s="84"/>
      <c r="LJG26" s="84"/>
      <c r="LJH26" s="84"/>
      <c r="LJI26" s="84"/>
      <c r="LJJ26" s="84"/>
      <c r="LJK26" s="84"/>
      <c r="LJL26" s="84"/>
      <c r="LJM26" s="84"/>
      <c r="LJN26" s="84"/>
      <c r="LJO26" s="84"/>
      <c r="LJP26" s="84"/>
      <c r="LJQ26" s="84"/>
      <c r="LJR26" s="84"/>
      <c r="LJS26" s="84"/>
      <c r="LJT26" s="84"/>
      <c r="LJU26" s="84"/>
      <c r="LJV26" s="84"/>
      <c r="LJW26" s="84"/>
      <c r="LJX26" s="84"/>
      <c r="LJY26" s="84"/>
      <c r="LJZ26" s="84"/>
      <c r="LKA26" s="84"/>
      <c r="LKB26" s="84"/>
      <c r="LKC26" s="84"/>
      <c r="LKD26" s="84"/>
      <c r="LKE26" s="84"/>
      <c r="LKF26" s="84"/>
      <c r="LKG26" s="84"/>
      <c r="LKH26" s="84"/>
      <c r="LKI26" s="84"/>
      <c r="LKJ26" s="84"/>
      <c r="LKK26" s="84"/>
      <c r="LKL26" s="84"/>
      <c r="LKM26" s="84"/>
      <c r="LKN26" s="84"/>
      <c r="LKO26" s="84"/>
      <c r="LKP26" s="84"/>
      <c r="LKQ26" s="84"/>
      <c r="LKR26" s="84"/>
      <c r="LKS26" s="84"/>
      <c r="LKT26" s="84"/>
      <c r="LKU26" s="84"/>
      <c r="LKV26" s="84"/>
      <c r="LKW26" s="84"/>
      <c r="LKX26" s="84"/>
      <c r="LKY26" s="84"/>
      <c r="LKZ26" s="84"/>
      <c r="LLA26" s="84"/>
      <c r="LLB26" s="84"/>
      <c r="LLC26" s="84"/>
      <c r="LLD26" s="84"/>
      <c r="LLE26" s="84"/>
      <c r="LLF26" s="84"/>
      <c r="LLG26" s="84"/>
      <c r="LLH26" s="84"/>
      <c r="LLI26" s="84"/>
      <c r="LLJ26" s="84"/>
      <c r="LLK26" s="84"/>
      <c r="LLL26" s="84"/>
      <c r="LLM26" s="84"/>
      <c r="LLN26" s="84"/>
      <c r="LLO26" s="84"/>
      <c r="LLP26" s="84"/>
      <c r="LLQ26" s="84"/>
      <c r="LLR26" s="84"/>
      <c r="LLS26" s="84"/>
      <c r="LLT26" s="84"/>
      <c r="LLU26" s="84"/>
      <c r="LLV26" s="84"/>
      <c r="LLW26" s="84"/>
      <c r="LLX26" s="84"/>
      <c r="LLY26" s="84"/>
      <c r="LLZ26" s="84"/>
      <c r="LMA26" s="84"/>
      <c r="LMB26" s="84"/>
      <c r="LMC26" s="84"/>
      <c r="LMD26" s="84"/>
      <c r="LME26" s="84"/>
      <c r="LMF26" s="84"/>
      <c r="LMG26" s="84"/>
      <c r="LMH26" s="84"/>
      <c r="LMI26" s="84"/>
      <c r="LMJ26" s="84"/>
      <c r="LMK26" s="84"/>
      <c r="LML26" s="84"/>
      <c r="LMM26" s="84"/>
      <c r="LMN26" s="84"/>
      <c r="LMO26" s="84"/>
      <c r="LMP26" s="84"/>
      <c r="LMQ26" s="84"/>
      <c r="LMR26" s="84"/>
      <c r="LMS26" s="84"/>
      <c r="LMT26" s="84"/>
      <c r="LMU26" s="84"/>
      <c r="LMV26" s="84"/>
      <c r="LMW26" s="84"/>
      <c r="LMX26" s="84"/>
      <c r="LMY26" s="84"/>
      <c r="LMZ26" s="84"/>
      <c r="LNA26" s="84"/>
      <c r="LNB26" s="84"/>
      <c r="LNC26" s="84"/>
      <c r="LND26" s="84"/>
      <c r="LNE26" s="84"/>
      <c r="LNF26" s="84"/>
      <c r="LNG26" s="84"/>
      <c r="LNH26" s="84"/>
      <c r="LNI26" s="84"/>
      <c r="LNJ26" s="84"/>
      <c r="LNK26" s="84"/>
      <c r="LNL26" s="84"/>
      <c r="LNM26" s="84"/>
      <c r="LNN26" s="84"/>
      <c r="LNO26" s="84"/>
      <c r="LNP26" s="84"/>
      <c r="LNQ26" s="84"/>
      <c r="LNR26" s="84"/>
      <c r="LNS26" s="84"/>
      <c r="LNT26" s="84"/>
      <c r="LNU26" s="84"/>
      <c r="LNV26" s="84"/>
      <c r="LNW26" s="84"/>
      <c r="LNX26" s="84"/>
      <c r="LNY26" s="84"/>
      <c r="LNZ26" s="84"/>
      <c r="LOA26" s="84"/>
      <c r="LOB26" s="84"/>
      <c r="LOC26" s="84"/>
      <c r="LOD26" s="84"/>
      <c r="LOE26" s="84"/>
      <c r="LOF26" s="84"/>
      <c r="LOG26" s="84"/>
      <c r="LOH26" s="84"/>
      <c r="LOI26" s="84"/>
      <c r="LOJ26" s="84"/>
      <c r="LOK26" s="84"/>
      <c r="LOL26" s="84"/>
      <c r="LOM26" s="84"/>
      <c r="LON26" s="84"/>
      <c r="LOO26" s="84"/>
      <c r="LOP26" s="84"/>
      <c r="LOQ26" s="84"/>
      <c r="LOR26" s="84"/>
      <c r="LOS26" s="84"/>
      <c r="LOT26" s="84"/>
      <c r="LOU26" s="84"/>
      <c r="LOV26" s="84"/>
      <c r="LOW26" s="84"/>
      <c r="LOX26" s="84"/>
      <c r="LOY26" s="84"/>
      <c r="LOZ26" s="84"/>
      <c r="LPA26" s="84"/>
      <c r="LPB26" s="84"/>
      <c r="LPC26" s="84"/>
      <c r="LPD26" s="84"/>
      <c r="LPE26" s="84"/>
      <c r="LPF26" s="84"/>
      <c r="LPG26" s="84"/>
      <c r="LPH26" s="84"/>
      <c r="LPI26" s="84"/>
      <c r="LPJ26" s="84"/>
      <c r="LPK26" s="84"/>
      <c r="LPL26" s="84"/>
      <c r="LPM26" s="84"/>
      <c r="LPN26" s="84"/>
      <c r="LPO26" s="84"/>
      <c r="LPP26" s="84"/>
      <c r="LPQ26" s="84"/>
      <c r="LPR26" s="84"/>
      <c r="LPS26" s="84"/>
      <c r="LPT26" s="84"/>
      <c r="LPU26" s="84"/>
      <c r="LPV26" s="84"/>
      <c r="LPW26" s="84"/>
      <c r="LPX26" s="84"/>
      <c r="LPY26" s="84"/>
      <c r="LPZ26" s="84"/>
      <c r="LQA26" s="84"/>
      <c r="LQB26" s="84"/>
      <c r="LQC26" s="84"/>
      <c r="LQD26" s="84"/>
      <c r="LQE26" s="84"/>
      <c r="LQF26" s="84"/>
      <c r="LQG26" s="84"/>
      <c r="LQH26" s="84"/>
      <c r="LQI26" s="84"/>
      <c r="LQJ26" s="84"/>
      <c r="LQK26" s="84"/>
      <c r="LQL26" s="84"/>
      <c r="LQM26" s="84"/>
      <c r="LQN26" s="84"/>
      <c r="LQO26" s="84"/>
      <c r="LQP26" s="84"/>
      <c r="LQQ26" s="84"/>
      <c r="LQR26" s="84"/>
      <c r="LQS26" s="84"/>
      <c r="LQT26" s="84"/>
      <c r="LQU26" s="84"/>
      <c r="LQV26" s="84"/>
      <c r="LQW26" s="84"/>
      <c r="LQX26" s="84"/>
      <c r="LQY26" s="84"/>
      <c r="LQZ26" s="84"/>
      <c r="LRA26" s="84"/>
      <c r="LRB26" s="84"/>
      <c r="LRC26" s="84"/>
      <c r="LRD26" s="84"/>
      <c r="LRE26" s="84"/>
      <c r="LRF26" s="84"/>
      <c r="LRG26" s="84"/>
      <c r="LRH26" s="84"/>
      <c r="LRI26" s="84"/>
      <c r="LRJ26" s="84"/>
      <c r="LRK26" s="84"/>
      <c r="LRL26" s="84"/>
      <c r="LRM26" s="84"/>
      <c r="LRN26" s="84"/>
      <c r="LRO26" s="84"/>
      <c r="LRP26" s="84"/>
      <c r="LRQ26" s="84"/>
      <c r="LRR26" s="84"/>
      <c r="LRS26" s="84"/>
      <c r="LRT26" s="84"/>
      <c r="LRU26" s="84"/>
      <c r="LRV26" s="84"/>
      <c r="LRW26" s="84"/>
      <c r="LRX26" s="84"/>
      <c r="LRY26" s="84"/>
      <c r="LRZ26" s="84"/>
      <c r="LSA26" s="84"/>
      <c r="LSB26" s="84"/>
      <c r="LSC26" s="84"/>
      <c r="LSD26" s="84"/>
      <c r="LSE26" s="84"/>
      <c r="LSF26" s="84"/>
      <c r="LSG26" s="84"/>
      <c r="LSH26" s="84"/>
      <c r="LSI26" s="84"/>
      <c r="LSJ26" s="84"/>
      <c r="LSK26" s="84"/>
      <c r="LSL26" s="84"/>
      <c r="LSM26" s="84"/>
      <c r="LSN26" s="84"/>
      <c r="LSO26" s="84"/>
      <c r="LSP26" s="84"/>
      <c r="LSQ26" s="84"/>
      <c r="LSR26" s="84"/>
      <c r="LSS26" s="84"/>
      <c r="LST26" s="84"/>
      <c r="LSU26" s="84"/>
      <c r="LSV26" s="84"/>
      <c r="LSW26" s="84"/>
      <c r="LSX26" s="84"/>
      <c r="LSY26" s="84"/>
      <c r="LSZ26" s="84"/>
      <c r="LTA26" s="84"/>
      <c r="LTB26" s="84"/>
      <c r="LTC26" s="84"/>
      <c r="LTD26" s="84"/>
      <c r="LTE26" s="84"/>
      <c r="LTF26" s="84"/>
      <c r="LTG26" s="84"/>
      <c r="LTH26" s="84"/>
      <c r="LTI26" s="84"/>
      <c r="LTJ26" s="84"/>
      <c r="LTK26" s="84"/>
      <c r="LTL26" s="84"/>
      <c r="LTM26" s="84"/>
      <c r="LTN26" s="84"/>
      <c r="LTO26" s="84"/>
      <c r="LTP26" s="84"/>
      <c r="LTQ26" s="84"/>
      <c r="LTR26" s="84"/>
      <c r="LTS26" s="84"/>
      <c r="LTT26" s="84"/>
      <c r="LTU26" s="84"/>
      <c r="LTV26" s="84"/>
      <c r="LTW26" s="84"/>
      <c r="LTX26" s="84"/>
      <c r="LTY26" s="84"/>
      <c r="LTZ26" s="84"/>
      <c r="LUA26" s="84"/>
      <c r="LUB26" s="84"/>
      <c r="LUC26" s="84"/>
      <c r="LUD26" s="84"/>
      <c r="LUE26" s="84"/>
      <c r="LUF26" s="84"/>
      <c r="LUG26" s="84"/>
      <c r="LUH26" s="84"/>
      <c r="LUI26" s="84"/>
      <c r="LUJ26" s="84"/>
      <c r="LUK26" s="84"/>
      <c r="LUL26" s="84"/>
      <c r="LUM26" s="84"/>
      <c r="LUN26" s="84"/>
      <c r="LUO26" s="84"/>
      <c r="LUP26" s="84"/>
      <c r="LUQ26" s="84"/>
      <c r="LUR26" s="84"/>
      <c r="LUS26" s="84"/>
      <c r="LUT26" s="84"/>
      <c r="LUU26" s="84"/>
      <c r="LUV26" s="84"/>
      <c r="LUW26" s="84"/>
      <c r="LUX26" s="84"/>
      <c r="LUY26" s="84"/>
      <c r="LUZ26" s="84"/>
      <c r="LVA26" s="84"/>
      <c r="LVB26" s="84"/>
      <c r="LVC26" s="84"/>
      <c r="LVD26" s="84"/>
      <c r="LVE26" s="84"/>
      <c r="LVF26" s="84"/>
      <c r="LVG26" s="84"/>
      <c r="LVH26" s="84"/>
      <c r="LVI26" s="84"/>
      <c r="LVJ26" s="84"/>
      <c r="LVK26" s="84"/>
      <c r="LVL26" s="84"/>
      <c r="LVM26" s="84"/>
      <c r="LVN26" s="84"/>
      <c r="LVO26" s="84"/>
      <c r="LVP26" s="84"/>
      <c r="LVQ26" s="84"/>
      <c r="LVR26" s="84"/>
      <c r="LVS26" s="84"/>
      <c r="LVT26" s="84"/>
      <c r="LVU26" s="84"/>
      <c r="LVV26" s="84"/>
      <c r="LVW26" s="84"/>
      <c r="LVX26" s="84"/>
      <c r="LVY26" s="84"/>
      <c r="LVZ26" s="84"/>
      <c r="LWA26" s="84"/>
      <c r="LWB26" s="84"/>
      <c r="LWC26" s="84"/>
      <c r="LWD26" s="84"/>
      <c r="LWE26" s="84"/>
      <c r="LWF26" s="84"/>
      <c r="LWG26" s="84"/>
      <c r="LWH26" s="84"/>
      <c r="LWI26" s="84"/>
      <c r="LWJ26" s="84"/>
      <c r="LWK26" s="84"/>
      <c r="LWL26" s="84"/>
      <c r="LWM26" s="84"/>
      <c r="LWN26" s="84"/>
      <c r="LWO26" s="84"/>
      <c r="LWP26" s="84"/>
      <c r="LWQ26" s="84"/>
      <c r="LWR26" s="84"/>
      <c r="LWS26" s="84"/>
      <c r="LWT26" s="84"/>
      <c r="LWU26" s="84"/>
      <c r="LWV26" s="84"/>
      <c r="LWW26" s="84"/>
      <c r="LWX26" s="84"/>
      <c r="LWY26" s="84"/>
      <c r="LWZ26" s="84"/>
      <c r="LXA26" s="84"/>
      <c r="LXB26" s="84"/>
      <c r="LXC26" s="84"/>
      <c r="LXD26" s="84"/>
      <c r="LXE26" s="84"/>
      <c r="LXF26" s="84"/>
      <c r="LXG26" s="84"/>
      <c r="LXH26" s="84"/>
      <c r="LXI26" s="84"/>
      <c r="LXJ26" s="84"/>
      <c r="LXK26" s="84"/>
      <c r="LXL26" s="84"/>
      <c r="LXM26" s="84"/>
      <c r="LXN26" s="84"/>
      <c r="LXO26" s="84"/>
      <c r="LXP26" s="84"/>
      <c r="LXQ26" s="84"/>
      <c r="LXR26" s="84"/>
      <c r="LXS26" s="84"/>
      <c r="LXT26" s="84"/>
      <c r="LXU26" s="84"/>
      <c r="LXV26" s="84"/>
      <c r="LXW26" s="84"/>
      <c r="LXX26" s="84"/>
      <c r="LXY26" s="84"/>
      <c r="LXZ26" s="84"/>
      <c r="LYA26" s="84"/>
      <c r="LYB26" s="84"/>
      <c r="LYC26" s="84"/>
      <c r="LYD26" s="84"/>
      <c r="LYE26" s="84"/>
      <c r="LYF26" s="84"/>
      <c r="LYG26" s="84"/>
      <c r="LYH26" s="84"/>
      <c r="LYI26" s="84"/>
      <c r="LYJ26" s="84"/>
      <c r="LYK26" s="84"/>
      <c r="LYL26" s="84"/>
      <c r="LYM26" s="84"/>
      <c r="LYN26" s="84"/>
      <c r="LYO26" s="84"/>
      <c r="LYP26" s="84"/>
      <c r="LYQ26" s="84"/>
      <c r="LYR26" s="84"/>
      <c r="LYS26" s="84"/>
      <c r="LYT26" s="84"/>
      <c r="LYU26" s="84"/>
      <c r="LYV26" s="84"/>
      <c r="LYW26" s="84"/>
      <c r="LYX26" s="84"/>
      <c r="LYY26" s="84"/>
      <c r="LYZ26" s="84"/>
      <c r="LZA26" s="84"/>
      <c r="LZB26" s="84"/>
      <c r="LZC26" s="84"/>
      <c r="LZD26" s="84"/>
      <c r="LZE26" s="84"/>
      <c r="LZF26" s="84"/>
      <c r="LZG26" s="84"/>
      <c r="LZH26" s="84"/>
      <c r="LZI26" s="84"/>
      <c r="LZJ26" s="84"/>
      <c r="LZK26" s="84"/>
      <c r="LZL26" s="84"/>
      <c r="LZM26" s="84"/>
      <c r="LZN26" s="84"/>
      <c r="LZO26" s="84"/>
      <c r="LZP26" s="84"/>
      <c r="LZQ26" s="84"/>
      <c r="LZR26" s="84"/>
      <c r="LZS26" s="84"/>
      <c r="LZT26" s="84"/>
      <c r="LZU26" s="84"/>
      <c r="LZV26" s="84"/>
      <c r="LZW26" s="84"/>
      <c r="LZX26" s="84"/>
      <c r="LZY26" s="84"/>
      <c r="LZZ26" s="84"/>
      <c r="MAA26" s="84"/>
      <c r="MAB26" s="84"/>
      <c r="MAC26" s="84"/>
      <c r="MAD26" s="84"/>
      <c r="MAE26" s="84"/>
      <c r="MAF26" s="84"/>
      <c r="MAG26" s="84"/>
      <c r="MAH26" s="84"/>
      <c r="MAI26" s="84"/>
      <c r="MAJ26" s="84"/>
      <c r="MAK26" s="84"/>
      <c r="MAL26" s="84"/>
      <c r="MAM26" s="84"/>
      <c r="MAN26" s="84"/>
      <c r="MAO26" s="84"/>
      <c r="MAP26" s="84"/>
      <c r="MAQ26" s="84"/>
      <c r="MAR26" s="84"/>
      <c r="MAS26" s="84"/>
      <c r="MAT26" s="84"/>
      <c r="MAU26" s="84"/>
      <c r="MAV26" s="84"/>
      <c r="MAW26" s="84"/>
      <c r="MAX26" s="84"/>
      <c r="MAY26" s="84"/>
      <c r="MAZ26" s="84"/>
      <c r="MBA26" s="84"/>
      <c r="MBB26" s="84"/>
      <c r="MBC26" s="84"/>
      <c r="MBD26" s="84"/>
      <c r="MBE26" s="84"/>
      <c r="MBF26" s="84"/>
      <c r="MBG26" s="84"/>
      <c r="MBH26" s="84"/>
      <c r="MBI26" s="84"/>
      <c r="MBJ26" s="84"/>
      <c r="MBK26" s="84"/>
      <c r="MBL26" s="84"/>
      <c r="MBM26" s="84"/>
      <c r="MBN26" s="84"/>
      <c r="MBO26" s="84"/>
      <c r="MBP26" s="84"/>
      <c r="MBQ26" s="84"/>
      <c r="MBR26" s="84"/>
      <c r="MBS26" s="84"/>
      <c r="MBT26" s="84"/>
      <c r="MBU26" s="84"/>
      <c r="MBV26" s="84"/>
      <c r="MBW26" s="84"/>
      <c r="MBX26" s="84"/>
      <c r="MBY26" s="84"/>
      <c r="MBZ26" s="84"/>
      <c r="MCA26" s="84"/>
      <c r="MCB26" s="84"/>
      <c r="MCC26" s="84"/>
      <c r="MCD26" s="84"/>
      <c r="MCE26" s="84"/>
      <c r="MCF26" s="84"/>
      <c r="MCG26" s="84"/>
      <c r="MCH26" s="84"/>
      <c r="MCI26" s="84"/>
      <c r="MCJ26" s="84"/>
      <c r="MCK26" s="84"/>
      <c r="MCL26" s="84"/>
      <c r="MCM26" s="84"/>
      <c r="MCN26" s="84"/>
      <c r="MCO26" s="84"/>
      <c r="MCP26" s="84"/>
      <c r="MCQ26" s="84"/>
      <c r="MCR26" s="84"/>
      <c r="MCS26" s="84"/>
      <c r="MCT26" s="84"/>
      <c r="MCU26" s="84"/>
      <c r="MCV26" s="84"/>
      <c r="MCW26" s="84"/>
      <c r="MCX26" s="84"/>
      <c r="MCY26" s="84"/>
      <c r="MCZ26" s="84"/>
      <c r="MDA26" s="84"/>
      <c r="MDB26" s="84"/>
      <c r="MDC26" s="84"/>
      <c r="MDD26" s="84"/>
      <c r="MDE26" s="84"/>
      <c r="MDF26" s="84"/>
      <c r="MDG26" s="84"/>
      <c r="MDH26" s="84"/>
      <c r="MDI26" s="84"/>
      <c r="MDJ26" s="84"/>
      <c r="MDK26" s="84"/>
      <c r="MDL26" s="84"/>
      <c r="MDM26" s="84"/>
      <c r="MDN26" s="84"/>
      <c r="MDO26" s="84"/>
      <c r="MDP26" s="84"/>
      <c r="MDQ26" s="84"/>
      <c r="MDR26" s="84"/>
      <c r="MDS26" s="84"/>
      <c r="MDT26" s="84"/>
      <c r="MDU26" s="84"/>
      <c r="MDV26" s="84"/>
      <c r="MDW26" s="84"/>
      <c r="MDX26" s="84"/>
      <c r="MDY26" s="84"/>
      <c r="MDZ26" s="84"/>
      <c r="MEA26" s="84"/>
      <c r="MEB26" s="84"/>
      <c r="MEC26" s="84"/>
      <c r="MED26" s="84"/>
      <c r="MEE26" s="84"/>
      <c r="MEF26" s="84"/>
      <c r="MEG26" s="84"/>
      <c r="MEH26" s="84"/>
      <c r="MEI26" s="84"/>
      <c r="MEJ26" s="84"/>
      <c r="MEK26" s="84"/>
      <c r="MEL26" s="84"/>
      <c r="MEM26" s="84"/>
      <c r="MEN26" s="84"/>
      <c r="MEO26" s="84"/>
      <c r="MEP26" s="84"/>
      <c r="MEQ26" s="84"/>
      <c r="MER26" s="84"/>
      <c r="MES26" s="84"/>
      <c r="MET26" s="84"/>
      <c r="MEU26" s="84"/>
      <c r="MEV26" s="84"/>
      <c r="MEW26" s="84"/>
      <c r="MEX26" s="84"/>
      <c r="MEY26" s="84"/>
      <c r="MEZ26" s="84"/>
      <c r="MFA26" s="84"/>
      <c r="MFB26" s="84"/>
      <c r="MFC26" s="84"/>
      <c r="MFD26" s="84"/>
      <c r="MFE26" s="84"/>
      <c r="MFF26" s="84"/>
      <c r="MFG26" s="84"/>
      <c r="MFH26" s="84"/>
      <c r="MFI26" s="84"/>
      <c r="MFJ26" s="84"/>
      <c r="MFK26" s="84"/>
      <c r="MFL26" s="84"/>
      <c r="MFM26" s="84"/>
      <c r="MFN26" s="84"/>
      <c r="MFO26" s="84"/>
      <c r="MFP26" s="84"/>
      <c r="MFQ26" s="84"/>
      <c r="MFR26" s="84"/>
      <c r="MFS26" s="84"/>
      <c r="MFT26" s="84"/>
      <c r="MFU26" s="84"/>
      <c r="MFV26" s="84"/>
      <c r="MFW26" s="84"/>
      <c r="MFX26" s="84"/>
      <c r="MFY26" s="84"/>
      <c r="MFZ26" s="84"/>
      <c r="MGA26" s="84"/>
      <c r="MGB26" s="84"/>
      <c r="MGC26" s="84"/>
      <c r="MGD26" s="84"/>
      <c r="MGE26" s="84"/>
      <c r="MGF26" s="84"/>
      <c r="MGG26" s="84"/>
      <c r="MGH26" s="84"/>
      <c r="MGI26" s="84"/>
      <c r="MGJ26" s="84"/>
      <c r="MGK26" s="84"/>
      <c r="MGL26" s="84"/>
      <c r="MGM26" s="84"/>
      <c r="MGN26" s="84"/>
      <c r="MGO26" s="84"/>
      <c r="MGP26" s="84"/>
      <c r="MGQ26" s="84"/>
      <c r="MGR26" s="84"/>
      <c r="MGS26" s="84"/>
      <c r="MGT26" s="84"/>
      <c r="MGU26" s="84"/>
      <c r="MGV26" s="84"/>
      <c r="MGW26" s="84"/>
      <c r="MGX26" s="84"/>
      <c r="MGY26" s="84"/>
      <c r="MGZ26" s="84"/>
      <c r="MHA26" s="84"/>
      <c r="MHB26" s="84"/>
      <c r="MHC26" s="84"/>
      <c r="MHD26" s="84"/>
      <c r="MHE26" s="84"/>
      <c r="MHF26" s="84"/>
      <c r="MHG26" s="84"/>
      <c r="MHH26" s="84"/>
      <c r="MHI26" s="84"/>
      <c r="MHJ26" s="84"/>
      <c r="MHK26" s="84"/>
      <c r="MHL26" s="84"/>
      <c r="MHM26" s="84"/>
      <c r="MHN26" s="84"/>
      <c r="MHO26" s="84"/>
      <c r="MHP26" s="84"/>
      <c r="MHQ26" s="84"/>
      <c r="MHR26" s="84"/>
      <c r="MHS26" s="84"/>
      <c r="MHT26" s="84"/>
      <c r="MHU26" s="84"/>
      <c r="MHV26" s="84"/>
      <c r="MHW26" s="84"/>
      <c r="MHX26" s="84"/>
      <c r="MHY26" s="84"/>
      <c r="MHZ26" s="84"/>
      <c r="MIA26" s="84"/>
      <c r="MIB26" s="84"/>
      <c r="MIC26" s="84"/>
      <c r="MID26" s="84"/>
      <c r="MIE26" s="84"/>
      <c r="MIF26" s="84"/>
      <c r="MIG26" s="84"/>
      <c r="MIH26" s="84"/>
      <c r="MII26" s="84"/>
      <c r="MIJ26" s="84"/>
      <c r="MIK26" s="84"/>
      <c r="MIL26" s="84"/>
      <c r="MIM26" s="84"/>
      <c r="MIN26" s="84"/>
      <c r="MIO26" s="84"/>
      <c r="MIP26" s="84"/>
      <c r="MIQ26" s="84"/>
      <c r="MIR26" s="84"/>
      <c r="MIS26" s="84"/>
      <c r="MIT26" s="84"/>
      <c r="MIU26" s="84"/>
      <c r="MIV26" s="84"/>
      <c r="MIW26" s="84"/>
      <c r="MIX26" s="84"/>
      <c r="MIY26" s="84"/>
      <c r="MIZ26" s="84"/>
      <c r="MJA26" s="84"/>
      <c r="MJB26" s="84"/>
      <c r="MJC26" s="84"/>
      <c r="MJD26" s="84"/>
      <c r="MJE26" s="84"/>
      <c r="MJF26" s="84"/>
      <c r="MJG26" s="84"/>
      <c r="MJH26" s="84"/>
      <c r="MJI26" s="84"/>
      <c r="MJJ26" s="84"/>
      <c r="MJK26" s="84"/>
      <c r="MJL26" s="84"/>
      <c r="MJM26" s="84"/>
      <c r="MJN26" s="84"/>
      <c r="MJO26" s="84"/>
      <c r="MJP26" s="84"/>
      <c r="MJQ26" s="84"/>
      <c r="MJR26" s="84"/>
      <c r="MJS26" s="84"/>
      <c r="MJT26" s="84"/>
      <c r="MJU26" s="84"/>
      <c r="MJV26" s="84"/>
      <c r="MJW26" s="84"/>
      <c r="MJX26" s="84"/>
      <c r="MJY26" s="84"/>
      <c r="MJZ26" s="84"/>
      <c r="MKA26" s="84"/>
      <c r="MKB26" s="84"/>
      <c r="MKC26" s="84"/>
      <c r="MKD26" s="84"/>
      <c r="MKE26" s="84"/>
      <c r="MKF26" s="84"/>
      <c r="MKG26" s="84"/>
      <c r="MKH26" s="84"/>
      <c r="MKI26" s="84"/>
      <c r="MKJ26" s="84"/>
      <c r="MKK26" s="84"/>
      <c r="MKL26" s="84"/>
      <c r="MKM26" s="84"/>
      <c r="MKN26" s="84"/>
      <c r="MKO26" s="84"/>
      <c r="MKP26" s="84"/>
      <c r="MKQ26" s="84"/>
      <c r="MKR26" s="84"/>
      <c r="MKS26" s="84"/>
      <c r="MKT26" s="84"/>
      <c r="MKU26" s="84"/>
      <c r="MKV26" s="84"/>
      <c r="MKW26" s="84"/>
      <c r="MKX26" s="84"/>
      <c r="MKY26" s="84"/>
      <c r="MKZ26" s="84"/>
      <c r="MLA26" s="84"/>
      <c r="MLB26" s="84"/>
      <c r="MLC26" s="84"/>
      <c r="MLD26" s="84"/>
      <c r="MLE26" s="84"/>
      <c r="MLF26" s="84"/>
      <c r="MLG26" s="84"/>
      <c r="MLH26" s="84"/>
      <c r="MLI26" s="84"/>
      <c r="MLJ26" s="84"/>
      <c r="MLK26" s="84"/>
      <c r="MLL26" s="84"/>
      <c r="MLM26" s="84"/>
      <c r="MLN26" s="84"/>
      <c r="MLO26" s="84"/>
      <c r="MLP26" s="84"/>
      <c r="MLQ26" s="84"/>
      <c r="MLR26" s="84"/>
      <c r="MLS26" s="84"/>
      <c r="MLT26" s="84"/>
      <c r="MLU26" s="84"/>
      <c r="MLV26" s="84"/>
      <c r="MLW26" s="84"/>
      <c r="MLX26" s="84"/>
      <c r="MLY26" s="84"/>
      <c r="MLZ26" s="84"/>
      <c r="MMA26" s="84"/>
      <c r="MMB26" s="84"/>
      <c r="MMC26" s="84"/>
      <c r="MMD26" s="84"/>
      <c r="MME26" s="84"/>
      <c r="MMF26" s="84"/>
      <c r="MMG26" s="84"/>
      <c r="MMH26" s="84"/>
      <c r="MMI26" s="84"/>
      <c r="MMJ26" s="84"/>
      <c r="MMK26" s="84"/>
      <c r="MML26" s="84"/>
      <c r="MMM26" s="84"/>
      <c r="MMN26" s="84"/>
      <c r="MMO26" s="84"/>
      <c r="MMP26" s="84"/>
      <c r="MMQ26" s="84"/>
      <c r="MMR26" s="84"/>
      <c r="MMS26" s="84"/>
      <c r="MMT26" s="84"/>
      <c r="MMU26" s="84"/>
      <c r="MMV26" s="84"/>
      <c r="MMW26" s="84"/>
      <c r="MMX26" s="84"/>
      <c r="MMY26" s="84"/>
      <c r="MMZ26" s="84"/>
      <c r="MNA26" s="84"/>
      <c r="MNB26" s="84"/>
      <c r="MNC26" s="84"/>
      <c r="MND26" s="84"/>
      <c r="MNE26" s="84"/>
      <c r="MNF26" s="84"/>
      <c r="MNG26" s="84"/>
      <c r="MNH26" s="84"/>
      <c r="MNI26" s="84"/>
      <c r="MNJ26" s="84"/>
      <c r="MNK26" s="84"/>
      <c r="MNL26" s="84"/>
      <c r="MNM26" s="84"/>
      <c r="MNN26" s="84"/>
      <c r="MNO26" s="84"/>
      <c r="MNP26" s="84"/>
      <c r="MNQ26" s="84"/>
      <c r="MNR26" s="84"/>
      <c r="MNS26" s="84"/>
      <c r="MNT26" s="84"/>
      <c r="MNU26" s="84"/>
      <c r="MNV26" s="84"/>
      <c r="MNW26" s="84"/>
      <c r="MNX26" s="84"/>
      <c r="MNY26" s="84"/>
      <c r="MNZ26" s="84"/>
      <c r="MOA26" s="84"/>
      <c r="MOB26" s="84"/>
      <c r="MOC26" s="84"/>
      <c r="MOD26" s="84"/>
      <c r="MOE26" s="84"/>
      <c r="MOF26" s="84"/>
      <c r="MOG26" s="84"/>
      <c r="MOH26" s="84"/>
      <c r="MOI26" s="84"/>
      <c r="MOJ26" s="84"/>
      <c r="MOK26" s="84"/>
      <c r="MOL26" s="84"/>
      <c r="MOM26" s="84"/>
      <c r="MON26" s="84"/>
      <c r="MOO26" s="84"/>
      <c r="MOP26" s="84"/>
      <c r="MOQ26" s="84"/>
      <c r="MOR26" s="84"/>
      <c r="MOS26" s="84"/>
      <c r="MOT26" s="84"/>
      <c r="MOU26" s="84"/>
      <c r="MOV26" s="84"/>
      <c r="MOW26" s="84"/>
      <c r="MOX26" s="84"/>
      <c r="MOY26" s="84"/>
      <c r="MOZ26" s="84"/>
      <c r="MPA26" s="84"/>
      <c r="MPB26" s="84"/>
      <c r="MPC26" s="84"/>
      <c r="MPD26" s="84"/>
      <c r="MPE26" s="84"/>
      <c r="MPF26" s="84"/>
      <c r="MPG26" s="84"/>
      <c r="MPH26" s="84"/>
      <c r="MPI26" s="84"/>
      <c r="MPJ26" s="84"/>
      <c r="MPK26" s="84"/>
      <c r="MPL26" s="84"/>
      <c r="MPM26" s="84"/>
      <c r="MPN26" s="84"/>
      <c r="MPO26" s="84"/>
      <c r="MPP26" s="84"/>
      <c r="MPQ26" s="84"/>
      <c r="MPR26" s="84"/>
      <c r="MPS26" s="84"/>
      <c r="MPT26" s="84"/>
      <c r="MPU26" s="84"/>
      <c r="MPV26" s="84"/>
      <c r="MPW26" s="84"/>
      <c r="MPX26" s="84"/>
      <c r="MPY26" s="84"/>
      <c r="MPZ26" s="84"/>
      <c r="MQA26" s="84"/>
      <c r="MQB26" s="84"/>
      <c r="MQC26" s="84"/>
      <c r="MQD26" s="84"/>
      <c r="MQE26" s="84"/>
      <c r="MQF26" s="84"/>
      <c r="MQG26" s="84"/>
      <c r="MQH26" s="84"/>
      <c r="MQI26" s="84"/>
      <c r="MQJ26" s="84"/>
      <c r="MQK26" s="84"/>
      <c r="MQL26" s="84"/>
      <c r="MQM26" s="84"/>
      <c r="MQN26" s="84"/>
      <c r="MQO26" s="84"/>
      <c r="MQP26" s="84"/>
      <c r="MQQ26" s="84"/>
      <c r="MQR26" s="84"/>
      <c r="MQS26" s="84"/>
      <c r="MQT26" s="84"/>
      <c r="MQU26" s="84"/>
      <c r="MQV26" s="84"/>
      <c r="MQW26" s="84"/>
      <c r="MQX26" s="84"/>
      <c r="MQY26" s="84"/>
      <c r="MQZ26" s="84"/>
      <c r="MRA26" s="84"/>
      <c r="MRB26" s="84"/>
      <c r="MRC26" s="84"/>
      <c r="MRD26" s="84"/>
      <c r="MRE26" s="84"/>
      <c r="MRF26" s="84"/>
      <c r="MRG26" s="84"/>
      <c r="MRH26" s="84"/>
      <c r="MRI26" s="84"/>
      <c r="MRJ26" s="84"/>
      <c r="MRK26" s="84"/>
      <c r="MRL26" s="84"/>
      <c r="MRM26" s="84"/>
      <c r="MRN26" s="84"/>
      <c r="MRO26" s="84"/>
      <c r="MRP26" s="84"/>
      <c r="MRQ26" s="84"/>
      <c r="MRR26" s="84"/>
      <c r="MRS26" s="84"/>
      <c r="MRT26" s="84"/>
      <c r="MRU26" s="84"/>
      <c r="MRV26" s="84"/>
      <c r="MRW26" s="84"/>
      <c r="MRX26" s="84"/>
      <c r="MRY26" s="84"/>
      <c r="MRZ26" s="84"/>
      <c r="MSA26" s="84"/>
      <c r="MSB26" s="84"/>
      <c r="MSC26" s="84"/>
      <c r="MSD26" s="84"/>
      <c r="MSE26" s="84"/>
      <c r="MSF26" s="84"/>
      <c r="MSG26" s="84"/>
      <c r="MSH26" s="84"/>
      <c r="MSI26" s="84"/>
      <c r="MSJ26" s="84"/>
      <c r="MSK26" s="84"/>
      <c r="MSL26" s="84"/>
      <c r="MSM26" s="84"/>
      <c r="MSN26" s="84"/>
      <c r="MSO26" s="84"/>
      <c r="MSP26" s="84"/>
      <c r="MSQ26" s="84"/>
      <c r="MSR26" s="84"/>
      <c r="MSS26" s="84"/>
      <c r="MST26" s="84"/>
      <c r="MSU26" s="84"/>
      <c r="MSV26" s="84"/>
      <c r="MSW26" s="84"/>
      <c r="MSX26" s="84"/>
      <c r="MSY26" s="84"/>
      <c r="MSZ26" s="84"/>
      <c r="MTA26" s="84"/>
      <c r="MTB26" s="84"/>
      <c r="MTC26" s="84"/>
      <c r="MTD26" s="84"/>
      <c r="MTE26" s="84"/>
      <c r="MTF26" s="84"/>
      <c r="MTG26" s="84"/>
      <c r="MTH26" s="84"/>
      <c r="MTI26" s="84"/>
      <c r="MTJ26" s="84"/>
      <c r="MTK26" s="84"/>
      <c r="MTL26" s="84"/>
      <c r="MTM26" s="84"/>
      <c r="MTN26" s="84"/>
      <c r="MTO26" s="84"/>
      <c r="MTP26" s="84"/>
      <c r="MTQ26" s="84"/>
      <c r="MTR26" s="84"/>
      <c r="MTS26" s="84"/>
      <c r="MTT26" s="84"/>
      <c r="MTU26" s="84"/>
      <c r="MTV26" s="84"/>
      <c r="MTW26" s="84"/>
      <c r="MTX26" s="84"/>
      <c r="MTY26" s="84"/>
      <c r="MTZ26" s="84"/>
      <c r="MUA26" s="84"/>
      <c r="MUB26" s="84"/>
      <c r="MUC26" s="84"/>
      <c r="MUD26" s="84"/>
      <c r="MUE26" s="84"/>
      <c r="MUF26" s="84"/>
      <c r="MUG26" s="84"/>
      <c r="MUH26" s="84"/>
      <c r="MUI26" s="84"/>
      <c r="MUJ26" s="84"/>
      <c r="MUK26" s="84"/>
      <c r="MUL26" s="84"/>
      <c r="MUM26" s="84"/>
      <c r="MUN26" s="84"/>
      <c r="MUO26" s="84"/>
      <c r="MUP26" s="84"/>
      <c r="MUQ26" s="84"/>
      <c r="MUR26" s="84"/>
      <c r="MUS26" s="84"/>
      <c r="MUT26" s="84"/>
      <c r="MUU26" s="84"/>
      <c r="MUV26" s="84"/>
      <c r="MUW26" s="84"/>
      <c r="MUX26" s="84"/>
      <c r="MUY26" s="84"/>
      <c r="MUZ26" s="84"/>
      <c r="MVA26" s="84"/>
      <c r="MVB26" s="84"/>
      <c r="MVC26" s="84"/>
      <c r="MVD26" s="84"/>
      <c r="MVE26" s="84"/>
      <c r="MVF26" s="84"/>
      <c r="MVG26" s="84"/>
      <c r="MVH26" s="84"/>
      <c r="MVI26" s="84"/>
      <c r="MVJ26" s="84"/>
      <c r="MVK26" s="84"/>
      <c r="MVL26" s="84"/>
      <c r="MVM26" s="84"/>
      <c r="MVN26" s="84"/>
      <c r="MVO26" s="84"/>
      <c r="MVP26" s="84"/>
      <c r="MVQ26" s="84"/>
      <c r="MVR26" s="84"/>
      <c r="MVS26" s="84"/>
      <c r="MVT26" s="84"/>
      <c r="MVU26" s="84"/>
      <c r="MVV26" s="84"/>
      <c r="MVW26" s="84"/>
      <c r="MVX26" s="84"/>
      <c r="MVY26" s="84"/>
      <c r="MVZ26" s="84"/>
      <c r="MWA26" s="84"/>
      <c r="MWB26" s="84"/>
      <c r="MWC26" s="84"/>
      <c r="MWD26" s="84"/>
      <c r="MWE26" s="84"/>
      <c r="MWF26" s="84"/>
      <c r="MWG26" s="84"/>
      <c r="MWH26" s="84"/>
      <c r="MWI26" s="84"/>
      <c r="MWJ26" s="84"/>
      <c r="MWK26" s="84"/>
      <c r="MWL26" s="84"/>
      <c r="MWM26" s="84"/>
      <c r="MWN26" s="84"/>
      <c r="MWO26" s="84"/>
      <c r="MWP26" s="84"/>
      <c r="MWQ26" s="84"/>
      <c r="MWR26" s="84"/>
      <c r="MWS26" s="84"/>
      <c r="MWT26" s="84"/>
      <c r="MWU26" s="84"/>
      <c r="MWV26" s="84"/>
      <c r="MWW26" s="84"/>
      <c r="MWX26" s="84"/>
      <c r="MWY26" s="84"/>
      <c r="MWZ26" s="84"/>
      <c r="MXA26" s="84"/>
      <c r="MXB26" s="84"/>
      <c r="MXC26" s="84"/>
      <c r="MXD26" s="84"/>
      <c r="MXE26" s="84"/>
      <c r="MXF26" s="84"/>
      <c r="MXG26" s="84"/>
      <c r="MXH26" s="84"/>
      <c r="MXI26" s="84"/>
      <c r="MXJ26" s="84"/>
      <c r="MXK26" s="84"/>
      <c r="MXL26" s="84"/>
      <c r="MXM26" s="84"/>
      <c r="MXN26" s="84"/>
      <c r="MXO26" s="84"/>
      <c r="MXP26" s="84"/>
      <c r="MXQ26" s="84"/>
      <c r="MXR26" s="84"/>
      <c r="MXS26" s="84"/>
      <c r="MXT26" s="84"/>
      <c r="MXU26" s="84"/>
      <c r="MXV26" s="84"/>
      <c r="MXW26" s="84"/>
      <c r="MXX26" s="84"/>
      <c r="MXY26" s="84"/>
      <c r="MXZ26" s="84"/>
      <c r="MYA26" s="84"/>
      <c r="MYB26" s="84"/>
      <c r="MYC26" s="84"/>
      <c r="MYD26" s="84"/>
      <c r="MYE26" s="84"/>
      <c r="MYF26" s="84"/>
      <c r="MYG26" s="84"/>
      <c r="MYH26" s="84"/>
      <c r="MYI26" s="84"/>
      <c r="MYJ26" s="84"/>
      <c r="MYK26" s="84"/>
      <c r="MYL26" s="84"/>
      <c r="MYM26" s="84"/>
      <c r="MYN26" s="84"/>
      <c r="MYO26" s="84"/>
      <c r="MYP26" s="84"/>
      <c r="MYQ26" s="84"/>
      <c r="MYR26" s="84"/>
      <c r="MYS26" s="84"/>
      <c r="MYT26" s="84"/>
      <c r="MYU26" s="84"/>
      <c r="MYV26" s="84"/>
      <c r="MYW26" s="84"/>
      <c r="MYX26" s="84"/>
      <c r="MYY26" s="84"/>
      <c r="MYZ26" s="84"/>
      <c r="MZA26" s="84"/>
      <c r="MZB26" s="84"/>
      <c r="MZC26" s="84"/>
      <c r="MZD26" s="84"/>
      <c r="MZE26" s="84"/>
      <c r="MZF26" s="84"/>
      <c r="MZG26" s="84"/>
      <c r="MZH26" s="84"/>
      <c r="MZI26" s="84"/>
      <c r="MZJ26" s="84"/>
      <c r="MZK26" s="84"/>
      <c r="MZL26" s="84"/>
      <c r="MZM26" s="84"/>
      <c r="MZN26" s="84"/>
      <c r="MZO26" s="84"/>
      <c r="MZP26" s="84"/>
      <c r="MZQ26" s="84"/>
      <c r="MZR26" s="84"/>
      <c r="MZS26" s="84"/>
      <c r="MZT26" s="84"/>
      <c r="MZU26" s="84"/>
      <c r="MZV26" s="84"/>
      <c r="MZW26" s="84"/>
      <c r="MZX26" s="84"/>
      <c r="MZY26" s="84"/>
      <c r="MZZ26" s="84"/>
      <c r="NAA26" s="84"/>
      <c r="NAB26" s="84"/>
      <c r="NAC26" s="84"/>
      <c r="NAD26" s="84"/>
      <c r="NAE26" s="84"/>
      <c r="NAF26" s="84"/>
      <c r="NAG26" s="84"/>
      <c r="NAH26" s="84"/>
      <c r="NAI26" s="84"/>
      <c r="NAJ26" s="84"/>
      <c r="NAK26" s="84"/>
      <c r="NAL26" s="84"/>
      <c r="NAM26" s="84"/>
      <c r="NAN26" s="84"/>
      <c r="NAO26" s="84"/>
      <c r="NAP26" s="84"/>
      <c r="NAQ26" s="84"/>
      <c r="NAR26" s="84"/>
      <c r="NAS26" s="84"/>
      <c r="NAT26" s="84"/>
      <c r="NAU26" s="84"/>
      <c r="NAV26" s="84"/>
      <c r="NAW26" s="84"/>
      <c r="NAX26" s="84"/>
      <c r="NAY26" s="84"/>
      <c r="NAZ26" s="84"/>
      <c r="NBA26" s="84"/>
      <c r="NBB26" s="84"/>
      <c r="NBC26" s="84"/>
      <c r="NBD26" s="84"/>
      <c r="NBE26" s="84"/>
      <c r="NBF26" s="84"/>
      <c r="NBG26" s="84"/>
      <c r="NBH26" s="84"/>
      <c r="NBI26" s="84"/>
      <c r="NBJ26" s="84"/>
      <c r="NBK26" s="84"/>
      <c r="NBL26" s="84"/>
      <c r="NBM26" s="84"/>
      <c r="NBN26" s="84"/>
      <c r="NBO26" s="84"/>
      <c r="NBP26" s="84"/>
      <c r="NBQ26" s="84"/>
      <c r="NBR26" s="84"/>
      <c r="NBS26" s="84"/>
      <c r="NBT26" s="84"/>
      <c r="NBU26" s="84"/>
      <c r="NBV26" s="84"/>
      <c r="NBW26" s="84"/>
      <c r="NBX26" s="84"/>
      <c r="NBY26" s="84"/>
      <c r="NBZ26" s="84"/>
      <c r="NCA26" s="84"/>
      <c r="NCB26" s="84"/>
      <c r="NCC26" s="84"/>
      <c r="NCD26" s="84"/>
      <c r="NCE26" s="84"/>
      <c r="NCF26" s="84"/>
      <c r="NCG26" s="84"/>
      <c r="NCH26" s="84"/>
      <c r="NCI26" s="84"/>
      <c r="NCJ26" s="84"/>
      <c r="NCK26" s="84"/>
      <c r="NCL26" s="84"/>
      <c r="NCM26" s="84"/>
      <c r="NCN26" s="84"/>
      <c r="NCO26" s="84"/>
      <c r="NCP26" s="84"/>
      <c r="NCQ26" s="84"/>
      <c r="NCR26" s="84"/>
      <c r="NCS26" s="84"/>
      <c r="NCT26" s="84"/>
      <c r="NCU26" s="84"/>
      <c r="NCV26" s="84"/>
      <c r="NCW26" s="84"/>
      <c r="NCX26" s="84"/>
      <c r="NCY26" s="84"/>
      <c r="NCZ26" s="84"/>
      <c r="NDA26" s="84"/>
      <c r="NDB26" s="84"/>
      <c r="NDC26" s="84"/>
      <c r="NDD26" s="84"/>
      <c r="NDE26" s="84"/>
      <c r="NDF26" s="84"/>
      <c r="NDG26" s="84"/>
      <c r="NDH26" s="84"/>
      <c r="NDI26" s="84"/>
      <c r="NDJ26" s="84"/>
      <c r="NDK26" s="84"/>
      <c r="NDL26" s="84"/>
      <c r="NDM26" s="84"/>
      <c r="NDN26" s="84"/>
      <c r="NDO26" s="84"/>
      <c r="NDP26" s="84"/>
      <c r="NDQ26" s="84"/>
      <c r="NDR26" s="84"/>
      <c r="NDS26" s="84"/>
      <c r="NDT26" s="84"/>
      <c r="NDU26" s="84"/>
      <c r="NDV26" s="84"/>
      <c r="NDW26" s="84"/>
      <c r="NDX26" s="84"/>
      <c r="NDY26" s="84"/>
      <c r="NDZ26" s="84"/>
      <c r="NEA26" s="84"/>
      <c r="NEB26" s="84"/>
      <c r="NEC26" s="84"/>
      <c r="NED26" s="84"/>
      <c r="NEE26" s="84"/>
      <c r="NEF26" s="84"/>
      <c r="NEG26" s="84"/>
      <c r="NEH26" s="84"/>
      <c r="NEI26" s="84"/>
      <c r="NEJ26" s="84"/>
      <c r="NEK26" s="84"/>
      <c r="NEL26" s="84"/>
      <c r="NEM26" s="84"/>
      <c r="NEN26" s="84"/>
      <c r="NEO26" s="84"/>
      <c r="NEP26" s="84"/>
      <c r="NEQ26" s="84"/>
      <c r="NER26" s="84"/>
      <c r="NES26" s="84"/>
      <c r="NET26" s="84"/>
      <c r="NEU26" s="84"/>
      <c r="NEV26" s="84"/>
      <c r="NEW26" s="84"/>
      <c r="NEX26" s="84"/>
      <c r="NEY26" s="84"/>
      <c r="NEZ26" s="84"/>
      <c r="NFA26" s="84"/>
      <c r="NFB26" s="84"/>
      <c r="NFC26" s="84"/>
      <c r="NFD26" s="84"/>
      <c r="NFE26" s="84"/>
      <c r="NFF26" s="84"/>
      <c r="NFG26" s="84"/>
      <c r="NFH26" s="84"/>
      <c r="NFI26" s="84"/>
      <c r="NFJ26" s="84"/>
      <c r="NFK26" s="84"/>
      <c r="NFL26" s="84"/>
      <c r="NFM26" s="84"/>
      <c r="NFN26" s="84"/>
      <c r="NFO26" s="84"/>
      <c r="NFP26" s="84"/>
      <c r="NFQ26" s="84"/>
      <c r="NFR26" s="84"/>
      <c r="NFS26" s="84"/>
      <c r="NFT26" s="84"/>
      <c r="NFU26" s="84"/>
      <c r="NFV26" s="84"/>
      <c r="NFW26" s="84"/>
      <c r="NFX26" s="84"/>
      <c r="NFY26" s="84"/>
      <c r="NFZ26" s="84"/>
      <c r="NGA26" s="84"/>
      <c r="NGB26" s="84"/>
      <c r="NGC26" s="84"/>
      <c r="NGD26" s="84"/>
      <c r="NGE26" s="84"/>
      <c r="NGF26" s="84"/>
      <c r="NGG26" s="84"/>
      <c r="NGH26" s="84"/>
      <c r="NGI26" s="84"/>
      <c r="NGJ26" s="84"/>
      <c r="NGK26" s="84"/>
      <c r="NGL26" s="84"/>
      <c r="NGM26" s="84"/>
      <c r="NGN26" s="84"/>
      <c r="NGO26" s="84"/>
      <c r="NGP26" s="84"/>
      <c r="NGQ26" s="84"/>
      <c r="NGR26" s="84"/>
      <c r="NGS26" s="84"/>
      <c r="NGT26" s="84"/>
      <c r="NGU26" s="84"/>
      <c r="NGV26" s="84"/>
      <c r="NGW26" s="84"/>
      <c r="NGX26" s="84"/>
      <c r="NGY26" s="84"/>
      <c r="NGZ26" s="84"/>
      <c r="NHA26" s="84"/>
      <c r="NHB26" s="84"/>
      <c r="NHC26" s="84"/>
      <c r="NHD26" s="84"/>
      <c r="NHE26" s="84"/>
      <c r="NHF26" s="84"/>
      <c r="NHG26" s="84"/>
      <c r="NHH26" s="84"/>
      <c r="NHI26" s="84"/>
      <c r="NHJ26" s="84"/>
      <c r="NHK26" s="84"/>
      <c r="NHL26" s="84"/>
      <c r="NHM26" s="84"/>
      <c r="NHN26" s="84"/>
      <c r="NHO26" s="84"/>
      <c r="NHP26" s="84"/>
      <c r="NHQ26" s="84"/>
      <c r="NHR26" s="84"/>
      <c r="NHS26" s="84"/>
      <c r="NHT26" s="84"/>
      <c r="NHU26" s="84"/>
      <c r="NHV26" s="84"/>
      <c r="NHW26" s="84"/>
      <c r="NHX26" s="84"/>
      <c r="NHY26" s="84"/>
      <c r="NHZ26" s="84"/>
      <c r="NIA26" s="84"/>
      <c r="NIB26" s="84"/>
      <c r="NIC26" s="84"/>
      <c r="NID26" s="84"/>
      <c r="NIE26" s="84"/>
      <c r="NIF26" s="84"/>
      <c r="NIG26" s="84"/>
      <c r="NIH26" s="84"/>
      <c r="NII26" s="84"/>
      <c r="NIJ26" s="84"/>
      <c r="NIK26" s="84"/>
      <c r="NIL26" s="84"/>
      <c r="NIM26" s="84"/>
      <c r="NIN26" s="84"/>
      <c r="NIO26" s="84"/>
      <c r="NIP26" s="84"/>
      <c r="NIQ26" s="84"/>
      <c r="NIR26" s="84"/>
      <c r="NIS26" s="84"/>
      <c r="NIT26" s="84"/>
      <c r="NIU26" s="84"/>
      <c r="NIV26" s="84"/>
      <c r="NIW26" s="84"/>
      <c r="NIX26" s="84"/>
      <c r="NIY26" s="84"/>
      <c r="NIZ26" s="84"/>
      <c r="NJA26" s="84"/>
      <c r="NJB26" s="84"/>
      <c r="NJC26" s="84"/>
      <c r="NJD26" s="84"/>
      <c r="NJE26" s="84"/>
      <c r="NJF26" s="84"/>
      <c r="NJG26" s="84"/>
      <c r="NJH26" s="84"/>
      <c r="NJI26" s="84"/>
      <c r="NJJ26" s="84"/>
      <c r="NJK26" s="84"/>
      <c r="NJL26" s="84"/>
      <c r="NJM26" s="84"/>
      <c r="NJN26" s="84"/>
      <c r="NJO26" s="84"/>
      <c r="NJP26" s="84"/>
      <c r="NJQ26" s="84"/>
      <c r="NJR26" s="84"/>
      <c r="NJS26" s="84"/>
      <c r="NJT26" s="84"/>
      <c r="NJU26" s="84"/>
      <c r="NJV26" s="84"/>
      <c r="NJW26" s="84"/>
      <c r="NJX26" s="84"/>
      <c r="NJY26" s="84"/>
      <c r="NJZ26" s="84"/>
      <c r="NKA26" s="84"/>
      <c r="NKB26" s="84"/>
      <c r="NKC26" s="84"/>
      <c r="NKD26" s="84"/>
      <c r="NKE26" s="84"/>
      <c r="NKF26" s="84"/>
      <c r="NKG26" s="84"/>
      <c r="NKH26" s="84"/>
      <c r="NKI26" s="84"/>
      <c r="NKJ26" s="84"/>
      <c r="NKK26" s="84"/>
      <c r="NKL26" s="84"/>
      <c r="NKM26" s="84"/>
      <c r="NKN26" s="84"/>
      <c r="NKO26" s="84"/>
      <c r="NKP26" s="84"/>
      <c r="NKQ26" s="84"/>
      <c r="NKR26" s="84"/>
      <c r="NKS26" s="84"/>
      <c r="NKT26" s="84"/>
      <c r="NKU26" s="84"/>
      <c r="NKV26" s="84"/>
      <c r="NKW26" s="84"/>
      <c r="NKX26" s="84"/>
      <c r="NKY26" s="84"/>
      <c r="NKZ26" s="84"/>
      <c r="NLA26" s="84"/>
      <c r="NLB26" s="84"/>
      <c r="NLC26" s="84"/>
      <c r="NLD26" s="84"/>
      <c r="NLE26" s="84"/>
      <c r="NLF26" s="84"/>
      <c r="NLG26" s="84"/>
      <c r="NLH26" s="84"/>
      <c r="NLI26" s="84"/>
      <c r="NLJ26" s="84"/>
      <c r="NLK26" s="84"/>
      <c r="NLL26" s="84"/>
      <c r="NLM26" s="84"/>
      <c r="NLN26" s="84"/>
      <c r="NLO26" s="84"/>
      <c r="NLP26" s="84"/>
      <c r="NLQ26" s="84"/>
      <c r="NLR26" s="84"/>
      <c r="NLS26" s="84"/>
      <c r="NLT26" s="84"/>
      <c r="NLU26" s="84"/>
      <c r="NLV26" s="84"/>
      <c r="NLW26" s="84"/>
      <c r="NLX26" s="84"/>
      <c r="NLY26" s="84"/>
      <c r="NLZ26" s="84"/>
      <c r="NMA26" s="84"/>
      <c r="NMB26" s="84"/>
      <c r="NMC26" s="84"/>
      <c r="NMD26" s="84"/>
      <c r="NME26" s="84"/>
      <c r="NMF26" s="84"/>
      <c r="NMG26" s="84"/>
      <c r="NMH26" s="84"/>
      <c r="NMI26" s="84"/>
      <c r="NMJ26" s="84"/>
      <c r="NMK26" s="84"/>
      <c r="NML26" s="84"/>
      <c r="NMM26" s="84"/>
      <c r="NMN26" s="84"/>
      <c r="NMO26" s="84"/>
      <c r="NMP26" s="84"/>
      <c r="NMQ26" s="84"/>
      <c r="NMR26" s="84"/>
      <c r="NMS26" s="84"/>
      <c r="NMT26" s="84"/>
      <c r="NMU26" s="84"/>
      <c r="NMV26" s="84"/>
      <c r="NMW26" s="84"/>
      <c r="NMX26" s="84"/>
      <c r="NMY26" s="84"/>
      <c r="NMZ26" s="84"/>
      <c r="NNA26" s="84"/>
      <c r="NNB26" s="84"/>
      <c r="NNC26" s="84"/>
      <c r="NND26" s="84"/>
      <c r="NNE26" s="84"/>
      <c r="NNF26" s="84"/>
      <c r="NNG26" s="84"/>
      <c r="NNH26" s="84"/>
      <c r="NNI26" s="84"/>
      <c r="NNJ26" s="84"/>
      <c r="NNK26" s="84"/>
      <c r="NNL26" s="84"/>
      <c r="NNM26" s="84"/>
      <c r="NNN26" s="84"/>
      <c r="NNO26" s="84"/>
      <c r="NNP26" s="84"/>
      <c r="NNQ26" s="84"/>
      <c r="NNR26" s="84"/>
      <c r="NNS26" s="84"/>
      <c r="NNT26" s="84"/>
      <c r="NNU26" s="84"/>
      <c r="NNV26" s="84"/>
      <c r="NNW26" s="84"/>
      <c r="NNX26" s="84"/>
      <c r="NNY26" s="84"/>
      <c r="NNZ26" s="84"/>
      <c r="NOA26" s="84"/>
      <c r="NOB26" s="84"/>
      <c r="NOC26" s="84"/>
      <c r="NOD26" s="84"/>
      <c r="NOE26" s="84"/>
      <c r="NOF26" s="84"/>
      <c r="NOG26" s="84"/>
      <c r="NOH26" s="84"/>
      <c r="NOI26" s="84"/>
      <c r="NOJ26" s="84"/>
      <c r="NOK26" s="84"/>
      <c r="NOL26" s="84"/>
      <c r="NOM26" s="84"/>
      <c r="NON26" s="84"/>
      <c r="NOO26" s="84"/>
      <c r="NOP26" s="84"/>
      <c r="NOQ26" s="84"/>
      <c r="NOR26" s="84"/>
      <c r="NOS26" s="84"/>
      <c r="NOT26" s="84"/>
      <c r="NOU26" s="84"/>
      <c r="NOV26" s="84"/>
      <c r="NOW26" s="84"/>
      <c r="NOX26" s="84"/>
      <c r="NOY26" s="84"/>
      <c r="NOZ26" s="84"/>
      <c r="NPA26" s="84"/>
      <c r="NPB26" s="84"/>
      <c r="NPC26" s="84"/>
      <c r="NPD26" s="84"/>
      <c r="NPE26" s="84"/>
      <c r="NPF26" s="84"/>
      <c r="NPG26" s="84"/>
      <c r="NPH26" s="84"/>
      <c r="NPI26" s="84"/>
      <c r="NPJ26" s="84"/>
      <c r="NPK26" s="84"/>
      <c r="NPL26" s="84"/>
      <c r="NPM26" s="84"/>
      <c r="NPN26" s="84"/>
      <c r="NPO26" s="84"/>
      <c r="NPP26" s="84"/>
      <c r="NPQ26" s="84"/>
      <c r="NPR26" s="84"/>
      <c r="NPS26" s="84"/>
      <c r="NPT26" s="84"/>
      <c r="NPU26" s="84"/>
      <c r="NPV26" s="84"/>
      <c r="NPW26" s="84"/>
      <c r="NPX26" s="84"/>
      <c r="NPY26" s="84"/>
      <c r="NPZ26" s="84"/>
      <c r="NQA26" s="84"/>
      <c r="NQB26" s="84"/>
      <c r="NQC26" s="84"/>
      <c r="NQD26" s="84"/>
      <c r="NQE26" s="84"/>
      <c r="NQF26" s="84"/>
      <c r="NQG26" s="84"/>
      <c r="NQH26" s="84"/>
      <c r="NQI26" s="84"/>
      <c r="NQJ26" s="84"/>
      <c r="NQK26" s="84"/>
      <c r="NQL26" s="84"/>
      <c r="NQM26" s="84"/>
      <c r="NQN26" s="84"/>
      <c r="NQO26" s="84"/>
      <c r="NQP26" s="84"/>
      <c r="NQQ26" s="84"/>
      <c r="NQR26" s="84"/>
      <c r="NQS26" s="84"/>
      <c r="NQT26" s="84"/>
      <c r="NQU26" s="84"/>
      <c r="NQV26" s="84"/>
      <c r="NQW26" s="84"/>
      <c r="NQX26" s="84"/>
      <c r="NQY26" s="84"/>
      <c r="NQZ26" s="84"/>
      <c r="NRA26" s="84"/>
      <c r="NRB26" s="84"/>
      <c r="NRC26" s="84"/>
      <c r="NRD26" s="84"/>
      <c r="NRE26" s="84"/>
      <c r="NRF26" s="84"/>
      <c r="NRG26" s="84"/>
      <c r="NRH26" s="84"/>
      <c r="NRI26" s="84"/>
      <c r="NRJ26" s="84"/>
      <c r="NRK26" s="84"/>
      <c r="NRL26" s="84"/>
      <c r="NRM26" s="84"/>
      <c r="NRN26" s="84"/>
      <c r="NRO26" s="84"/>
      <c r="NRP26" s="84"/>
      <c r="NRQ26" s="84"/>
      <c r="NRR26" s="84"/>
      <c r="NRS26" s="84"/>
      <c r="NRT26" s="84"/>
      <c r="NRU26" s="84"/>
      <c r="NRV26" s="84"/>
      <c r="NRW26" s="84"/>
      <c r="NRX26" s="84"/>
      <c r="NRY26" s="84"/>
      <c r="NRZ26" s="84"/>
      <c r="NSA26" s="84"/>
      <c r="NSB26" s="84"/>
      <c r="NSC26" s="84"/>
      <c r="NSD26" s="84"/>
      <c r="NSE26" s="84"/>
      <c r="NSF26" s="84"/>
      <c r="NSG26" s="84"/>
      <c r="NSH26" s="84"/>
      <c r="NSI26" s="84"/>
      <c r="NSJ26" s="84"/>
      <c r="NSK26" s="84"/>
      <c r="NSL26" s="84"/>
      <c r="NSM26" s="84"/>
      <c r="NSN26" s="84"/>
      <c r="NSO26" s="84"/>
      <c r="NSP26" s="84"/>
      <c r="NSQ26" s="84"/>
      <c r="NSR26" s="84"/>
      <c r="NSS26" s="84"/>
      <c r="NST26" s="84"/>
      <c r="NSU26" s="84"/>
      <c r="NSV26" s="84"/>
      <c r="NSW26" s="84"/>
      <c r="NSX26" s="84"/>
      <c r="NSY26" s="84"/>
      <c r="NSZ26" s="84"/>
      <c r="NTA26" s="84"/>
      <c r="NTB26" s="84"/>
      <c r="NTC26" s="84"/>
      <c r="NTD26" s="84"/>
      <c r="NTE26" s="84"/>
      <c r="NTF26" s="84"/>
      <c r="NTG26" s="84"/>
      <c r="NTH26" s="84"/>
      <c r="NTI26" s="84"/>
      <c r="NTJ26" s="84"/>
      <c r="NTK26" s="84"/>
      <c r="NTL26" s="84"/>
      <c r="NTM26" s="84"/>
      <c r="NTN26" s="84"/>
      <c r="NTO26" s="84"/>
      <c r="NTP26" s="84"/>
      <c r="NTQ26" s="84"/>
      <c r="NTR26" s="84"/>
      <c r="NTS26" s="84"/>
      <c r="NTT26" s="84"/>
      <c r="NTU26" s="84"/>
      <c r="NTV26" s="84"/>
      <c r="NTW26" s="84"/>
      <c r="NTX26" s="84"/>
      <c r="NTY26" s="84"/>
      <c r="NTZ26" s="84"/>
      <c r="NUA26" s="84"/>
      <c r="NUB26" s="84"/>
      <c r="NUC26" s="84"/>
      <c r="NUD26" s="84"/>
      <c r="NUE26" s="84"/>
      <c r="NUF26" s="84"/>
      <c r="NUG26" s="84"/>
      <c r="NUH26" s="84"/>
      <c r="NUI26" s="84"/>
      <c r="NUJ26" s="84"/>
      <c r="NUK26" s="84"/>
      <c r="NUL26" s="84"/>
      <c r="NUM26" s="84"/>
      <c r="NUN26" s="84"/>
      <c r="NUO26" s="84"/>
      <c r="NUP26" s="84"/>
      <c r="NUQ26" s="84"/>
      <c r="NUR26" s="84"/>
      <c r="NUS26" s="84"/>
      <c r="NUT26" s="84"/>
      <c r="NUU26" s="84"/>
      <c r="NUV26" s="84"/>
      <c r="NUW26" s="84"/>
      <c r="NUX26" s="84"/>
      <c r="NUY26" s="84"/>
      <c r="NUZ26" s="84"/>
      <c r="NVA26" s="84"/>
      <c r="NVB26" s="84"/>
      <c r="NVC26" s="84"/>
      <c r="NVD26" s="84"/>
      <c r="NVE26" s="84"/>
      <c r="NVF26" s="84"/>
      <c r="NVG26" s="84"/>
      <c r="NVH26" s="84"/>
      <c r="NVI26" s="84"/>
      <c r="NVJ26" s="84"/>
      <c r="NVK26" s="84"/>
      <c r="NVL26" s="84"/>
      <c r="NVM26" s="84"/>
      <c r="NVN26" s="84"/>
      <c r="NVO26" s="84"/>
      <c r="NVP26" s="84"/>
      <c r="NVQ26" s="84"/>
      <c r="NVR26" s="84"/>
      <c r="NVS26" s="84"/>
      <c r="NVT26" s="84"/>
      <c r="NVU26" s="84"/>
      <c r="NVV26" s="84"/>
      <c r="NVW26" s="84"/>
      <c r="NVX26" s="84"/>
      <c r="NVY26" s="84"/>
      <c r="NVZ26" s="84"/>
      <c r="NWA26" s="84"/>
      <c r="NWB26" s="84"/>
      <c r="NWC26" s="84"/>
      <c r="NWD26" s="84"/>
      <c r="NWE26" s="84"/>
      <c r="NWF26" s="84"/>
      <c r="NWG26" s="84"/>
      <c r="NWH26" s="84"/>
      <c r="NWI26" s="84"/>
      <c r="NWJ26" s="84"/>
      <c r="NWK26" s="84"/>
      <c r="NWL26" s="84"/>
      <c r="NWM26" s="84"/>
      <c r="NWN26" s="84"/>
      <c r="NWO26" s="84"/>
      <c r="NWP26" s="84"/>
      <c r="NWQ26" s="84"/>
      <c r="NWR26" s="84"/>
      <c r="NWS26" s="84"/>
      <c r="NWT26" s="84"/>
      <c r="NWU26" s="84"/>
      <c r="NWV26" s="84"/>
      <c r="NWW26" s="84"/>
      <c r="NWX26" s="84"/>
      <c r="NWY26" s="84"/>
      <c r="NWZ26" s="84"/>
      <c r="NXA26" s="84"/>
      <c r="NXB26" s="84"/>
      <c r="NXC26" s="84"/>
      <c r="NXD26" s="84"/>
      <c r="NXE26" s="84"/>
      <c r="NXF26" s="84"/>
      <c r="NXG26" s="84"/>
      <c r="NXH26" s="84"/>
      <c r="NXI26" s="84"/>
      <c r="NXJ26" s="84"/>
      <c r="NXK26" s="84"/>
      <c r="NXL26" s="84"/>
      <c r="NXM26" s="84"/>
      <c r="NXN26" s="84"/>
      <c r="NXO26" s="84"/>
      <c r="NXP26" s="84"/>
      <c r="NXQ26" s="84"/>
      <c r="NXR26" s="84"/>
      <c r="NXS26" s="84"/>
      <c r="NXT26" s="84"/>
      <c r="NXU26" s="84"/>
      <c r="NXV26" s="84"/>
      <c r="NXW26" s="84"/>
      <c r="NXX26" s="84"/>
      <c r="NXY26" s="84"/>
      <c r="NXZ26" s="84"/>
      <c r="NYA26" s="84"/>
      <c r="NYB26" s="84"/>
      <c r="NYC26" s="84"/>
      <c r="NYD26" s="84"/>
      <c r="NYE26" s="84"/>
      <c r="NYF26" s="84"/>
      <c r="NYG26" s="84"/>
      <c r="NYH26" s="84"/>
      <c r="NYI26" s="84"/>
      <c r="NYJ26" s="84"/>
      <c r="NYK26" s="84"/>
      <c r="NYL26" s="84"/>
      <c r="NYM26" s="84"/>
      <c r="NYN26" s="84"/>
      <c r="NYO26" s="84"/>
      <c r="NYP26" s="84"/>
      <c r="NYQ26" s="84"/>
      <c r="NYR26" s="84"/>
      <c r="NYS26" s="84"/>
      <c r="NYT26" s="84"/>
      <c r="NYU26" s="84"/>
      <c r="NYV26" s="84"/>
      <c r="NYW26" s="84"/>
      <c r="NYX26" s="84"/>
      <c r="NYY26" s="84"/>
      <c r="NYZ26" s="84"/>
      <c r="NZA26" s="84"/>
      <c r="NZB26" s="84"/>
      <c r="NZC26" s="84"/>
      <c r="NZD26" s="84"/>
      <c r="NZE26" s="84"/>
      <c r="NZF26" s="84"/>
      <c r="NZG26" s="84"/>
      <c r="NZH26" s="84"/>
      <c r="NZI26" s="84"/>
      <c r="NZJ26" s="84"/>
      <c r="NZK26" s="84"/>
      <c r="NZL26" s="84"/>
      <c r="NZM26" s="84"/>
      <c r="NZN26" s="84"/>
      <c r="NZO26" s="84"/>
      <c r="NZP26" s="84"/>
      <c r="NZQ26" s="84"/>
      <c r="NZR26" s="84"/>
      <c r="NZS26" s="84"/>
      <c r="NZT26" s="84"/>
      <c r="NZU26" s="84"/>
      <c r="NZV26" s="84"/>
      <c r="NZW26" s="84"/>
      <c r="NZX26" s="84"/>
      <c r="NZY26" s="84"/>
      <c r="NZZ26" s="84"/>
      <c r="OAA26" s="84"/>
      <c r="OAB26" s="84"/>
      <c r="OAC26" s="84"/>
      <c r="OAD26" s="84"/>
      <c r="OAE26" s="84"/>
      <c r="OAF26" s="84"/>
      <c r="OAG26" s="84"/>
      <c r="OAH26" s="84"/>
      <c r="OAI26" s="84"/>
      <c r="OAJ26" s="84"/>
      <c r="OAK26" s="84"/>
      <c r="OAL26" s="84"/>
      <c r="OAM26" s="84"/>
      <c r="OAN26" s="84"/>
      <c r="OAO26" s="84"/>
      <c r="OAP26" s="84"/>
      <c r="OAQ26" s="84"/>
      <c r="OAR26" s="84"/>
      <c r="OAS26" s="84"/>
      <c r="OAT26" s="84"/>
      <c r="OAU26" s="84"/>
      <c r="OAV26" s="84"/>
      <c r="OAW26" s="84"/>
      <c r="OAX26" s="84"/>
      <c r="OAY26" s="84"/>
      <c r="OAZ26" s="84"/>
      <c r="OBA26" s="84"/>
      <c r="OBB26" s="84"/>
      <c r="OBC26" s="84"/>
      <c r="OBD26" s="84"/>
      <c r="OBE26" s="84"/>
      <c r="OBF26" s="84"/>
      <c r="OBG26" s="84"/>
      <c r="OBH26" s="84"/>
      <c r="OBI26" s="84"/>
      <c r="OBJ26" s="84"/>
      <c r="OBK26" s="84"/>
      <c r="OBL26" s="84"/>
      <c r="OBM26" s="84"/>
      <c r="OBN26" s="84"/>
      <c r="OBO26" s="84"/>
      <c r="OBP26" s="84"/>
      <c r="OBQ26" s="84"/>
      <c r="OBR26" s="84"/>
      <c r="OBS26" s="84"/>
      <c r="OBT26" s="84"/>
      <c r="OBU26" s="84"/>
      <c r="OBV26" s="84"/>
      <c r="OBW26" s="84"/>
      <c r="OBX26" s="84"/>
      <c r="OBY26" s="84"/>
      <c r="OBZ26" s="84"/>
      <c r="OCA26" s="84"/>
      <c r="OCB26" s="84"/>
      <c r="OCC26" s="84"/>
      <c r="OCD26" s="84"/>
      <c r="OCE26" s="84"/>
      <c r="OCF26" s="84"/>
      <c r="OCG26" s="84"/>
      <c r="OCH26" s="84"/>
      <c r="OCI26" s="84"/>
      <c r="OCJ26" s="84"/>
      <c r="OCK26" s="84"/>
      <c r="OCL26" s="84"/>
      <c r="OCM26" s="84"/>
      <c r="OCN26" s="84"/>
      <c r="OCO26" s="84"/>
      <c r="OCP26" s="84"/>
      <c r="OCQ26" s="84"/>
      <c r="OCR26" s="84"/>
      <c r="OCS26" s="84"/>
      <c r="OCT26" s="84"/>
      <c r="OCU26" s="84"/>
      <c r="OCV26" s="84"/>
      <c r="OCW26" s="84"/>
      <c r="OCX26" s="84"/>
      <c r="OCY26" s="84"/>
      <c r="OCZ26" s="84"/>
      <c r="ODA26" s="84"/>
      <c r="ODB26" s="84"/>
      <c r="ODC26" s="84"/>
      <c r="ODD26" s="84"/>
      <c r="ODE26" s="84"/>
      <c r="ODF26" s="84"/>
      <c r="ODG26" s="84"/>
      <c r="ODH26" s="84"/>
      <c r="ODI26" s="84"/>
      <c r="ODJ26" s="84"/>
      <c r="ODK26" s="84"/>
      <c r="ODL26" s="84"/>
      <c r="ODM26" s="84"/>
      <c r="ODN26" s="84"/>
      <c r="ODO26" s="84"/>
      <c r="ODP26" s="84"/>
      <c r="ODQ26" s="84"/>
      <c r="ODR26" s="84"/>
      <c r="ODS26" s="84"/>
      <c r="ODT26" s="84"/>
      <c r="ODU26" s="84"/>
      <c r="ODV26" s="84"/>
      <c r="ODW26" s="84"/>
      <c r="ODX26" s="84"/>
      <c r="ODY26" s="84"/>
      <c r="ODZ26" s="84"/>
      <c r="OEA26" s="84"/>
      <c r="OEB26" s="84"/>
      <c r="OEC26" s="84"/>
      <c r="OED26" s="84"/>
      <c r="OEE26" s="84"/>
      <c r="OEF26" s="84"/>
      <c r="OEG26" s="84"/>
      <c r="OEH26" s="84"/>
      <c r="OEI26" s="84"/>
      <c r="OEJ26" s="84"/>
      <c r="OEK26" s="84"/>
      <c r="OEL26" s="84"/>
      <c r="OEM26" s="84"/>
      <c r="OEN26" s="84"/>
      <c r="OEO26" s="84"/>
      <c r="OEP26" s="84"/>
      <c r="OEQ26" s="84"/>
      <c r="OER26" s="84"/>
      <c r="OES26" s="84"/>
      <c r="OET26" s="84"/>
      <c r="OEU26" s="84"/>
      <c r="OEV26" s="84"/>
      <c r="OEW26" s="84"/>
      <c r="OEX26" s="84"/>
      <c r="OEY26" s="84"/>
      <c r="OEZ26" s="84"/>
      <c r="OFA26" s="84"/>
      <c r="OFB26" s="84"/>
      <c r="OFC26" s="84"/>
      <c r="OFD26" s="84"/>
      <c r="OFE26" s="84"/>
      <c r="OFF26" s="84"/>
      <c r="OFG26" s="84"/>
      <c r="OFH26" s="84"/>
      <c r="OFI26" s="84"/>
      <c r="OFJ26" s="84"/>
      <c r="OFK26" s="84"/>
      <c r="OFL26" s="84"/>
      <c r="OFM26" s="84"/>
      <c r="OFN26" s="84"/>
      <c r="OFO26" s="84"/>
      <c r="OFP26" s="84"/>
      <c r="OFQ26" s="84"/>
      <c r="OFR26" s="84"/>
      <c r="OFS26" s="84"/>
      <c r="OFT26" s="84"/>
      <c r="OFU26" s="84"/>
      <c r="OFV26" s="84"/>
      <c r="OFW26" s="84"/>
      <c r="OFX26" s="84"/>
      <c r="OFY26" s="84"/>
      <c r="OFZ26" s="84"/>
      <c r="OGA26" s="84"/>
      <c r="OGB26" s="84"/>
      <c r="OGC26" s="84"/>
      <c r="OGD26" s="84"/>
      <c r="OGE26" s="84"/>
      <c r="OGF26" s="84"/>
      <c r="OGG26" s="84"/>
      <c r="OGH26" s="84"/>
      <c r="OGI26" s="84"/>
      <c r="OGJ26" s="84"/>
      <c r="OGK26" s="84"/>
      <c r="OGL26" s="84"/>
      <c r="OGM26" s="84"/>
      <c r="OGN26" s="84"/>
      <c r="OGO26" s="84"/>
      <c r="OGP26" s="84"/>
      <c r="OGQ26" s="84"/>
      <c r="OGR26" s="84"/>
      <c r="OGS26" s="84"/>
      <c r="OGT26" s="84"/>
      <c r="OGU26" s="84"/>
      <c r="OGV26" s="84"/>
      <c r="OGW26" s="84"/>
      <c r="OGX26" s="84"/>
      <c r="OGY26" s="84"/>
      <c r="OGZ26" s="84"/>
      <c r="OHA26" s="84"/>
      <c r="OHB26" s="84"/>
      <c r="OHC26" s="84"/>
      <c r="OHD26" s="84"/>
      <c r="OHE26" s="84"/>
      <c r="OHF26" s="84"/>
      <c r="OHG26" s="84"/>
      <c r="OHH26" s="84"/>
      <c r="OHI26" s="84"/>
      <c r="OHJ26" s="84"/>
      <c r="OHK26" s="84"/>
      <c r="OHL26" s="84"/>
      <c r="OHM26" s="84"/>
      <c r="OHN26" s="84"/>
      <c r="OHO26" s="84"/>
      <c r="OHP26" s="84"/>
      <c r="OHQ26" s="84"/>
      <c r="OHR26" s="84"/>
      <c r="OHS26" s="84"/>
      <c r="OHT26" s="84"/>
      <c r="OHU26" s="84"/>
      <c r="OHV26" s="84"/>
      <c r="OHW26" s="84"/>
      <c r="OHX26" s="84"/>
      <c r="OHY26" s="84"/>
      <c r="OHZ26" s="84"/>
      <c r="OIA26" s="84"/>
      <c r="OIB26" s="84"/>
      <c r="OIC26" s="84"/>
      <c r="OID26" s="84"/>
      <c r="OIE26" s="84"/>
      <c r="OIF26" s="84"/>
      <c r="OIG26" s="84"/>
      <c r="OIH26" s="84"/>
      <c r="OII26" s="84"/>
      <c r="OIJ26" s="84"/>
      <c r="OIK26" s="84"/>
      <c r="OIL26" s="84"/>
      <c r="OIM26" s="84"/>
      <c r="OIN26" s="84"/>
      <c r="OIO26" s="84"/>
      <c r="OIP26" s="84"/>
      <c r="OIQ26" s="84"/>
      <c r="OIR26" s="84"/>
      <c r="OIS26" s="84"/>
      <c r="OIT26" s="84"/>
      <c r="OIU26" s="84"/>
      <c r="OIV26" s="84"/>
      <c r="OIW26" s="84"/>
      <c r="OIX26" s="84"/>
      <c r="OIY26" s="84"/>
      <c r="OIZ26" s="84"/>
      <c r="OJA26" s="84"/>
      <c r="OJB26" s="84"/>
      <c r="OJC26" s="84"/>
      <c r="OJD26" s="84"/>
      <c r="OJE26" s="84"/>
      <c r="OJF26" s="84"/>
      <c r="OJG26" s="84"/>
      <c r="OJH26" s="84"/>
      <c r="OJI26" s="84"/>
      <c r="OJJ26" s="84"/>
      <c r="OJK26" s="84"/>
      <c r="OJL26" s="84"/>
      <c r="OJM26" s="84"/>
      <c r="OJN26" s="84"/>
      <c r="OJO26" s="84"/>
      <c r="OJP26" s="84"/>
      <c r="OJQ26" s="84"/>
      <c r="OJR26" s="84"/>
      <c r="OJS26" s="84"/>
      <c r="OJT26" s="84"/>
      <c r="OJU26" s="84"/>
      <c r="OJV26" s="84"/>
      <c r="OJW26" s="84"/>
      <c r="OJX26" s="84"/>
      <c r="OJY26" s="84"/>
      <c r="OJZ26" s="84"/>
      <c r="OKA26" s="84"/>
      <c r="OKB26" s="84"/>
      <c r="OKC26" s="84"/>
      <c r="OKD26" s="84"/>
      <c r="OKE26" s="84"/>
      <c r="OKF26" s="84"/>
      <c r="OKG26" s="84"/>
      <c r="OKH26" s="84"/>
      <c r="OKI26" s="84"/>
      <c r="OKJ26" s="84"/>
      <c r="OKK26" s="84"/>
      <c r="OKL26" s="84"/>
      <c r="OKM26" s="84"/>
      <c r="OKN26" s="84"/>
      <c r="OKO26" s="84"/>
      <c r="OKP26" s="84"/>
      <c r="OKQ26" s="84"/>
      <c r="OKR26" s="84"/>
      <c r="OKS26" s="84"/>
      <c r="OKT26" s="84"/>
      <c r="OKU26" s="84"/>
      <c r="OKV26" s="84"/>
      <c r="OKW26" s="84"/>
      <c r="OKX26" s="84"/>
      <c r="OKY26" s="84"/>
      <c r="OKZ26" s="84"/>
      <c r="OLA26" s="84"/>
      <c r="OLB26" s="84"/>
      <c r="OLC26" s="84"/>
      <c r="OLD26" s="84"/>
      <c r="OLE26" s="84"/>
      <c r="OLF26" s="84"/>
      <c r="OLG26" s="84"/>
      <c r="OLH26" s="84"/>
      <c r="OLI26" s="84"/>
      <c r="OLJ26" s="84"/>
      <c r="OLK26" s="84"/>
      <c r="OLL26" s="84"/>
      <c r="OLM26" s="84"/>
      <c r="OLN26" s="84"/>
      <c r="OLO26" s="84"/>
      <c r="OLP26" s="84"/>
      <c r="OLQ26" s="84"/>
      <c r="OLR26" s="84"/>
      <c r="OLS26" s="84"/>
      <c r="OLT26" s="84"/>
      <c r="OLU26" s="84"/>
      <c r="OLV26" s="84"/>
      <c r="OLW26" s="84"/>
      <c r="OLX26" s="84"/>
      <c r="OLY26" s="84"/>
      <c r="OLZ26" s="84"/>
      <c r="OMA26" s="84"/>
      <c r="OMB26" s="84"/>
      <c r="OMC26" s="84"/>
      <c r="OMD26" s="84"/>
      <c r="OME26" s="84"/>
      <c r="OMF26" s="84"/>
      <c r="OMG26" s="84"/>
      <c r="OMH26" s="84"/>
      <c r="OMI26" s="84"/>
      <c r="OMJ26" s="84"/>
      <c r="OMK26" s="84"/>
      <c r="OML26" s="84"/>
      <c r="OMM26" s="84"/>
      <c r="OMN26" s="84"/>
      <c r="OMO26" s="84"/>
      <c r="OMP26" s="84"/>
      <c r="OMQ26" s="84"/>
      <c r="OMR26" s="84"/>
      <c r="OMS26" s="84"/>
      <c r="OMT26" s="84"/>
      <c r="OMU26" s="84"/>
      <c r="OMV26" s="84"/>
      <c r="OMW26" s="84"/>
      <c r="OMX26" s="84"/>
      <c r="OMY26" s="84"/>
      <c r="OMZ26" s="84"/>
      <c r="ONA26" s="84"/>
      <c r="ONB26" s="84"/>
      <c r="ONC26" s="84"/>
      <c r="OND26" s="84"/>
      <c r="ONE26" s="84"/>
      <c r="ONF26" s="84"/>
      <c r="ONG26" s="84"/>
      <c r="ONH26" s="84"/>
      <c r="ONI26" s="84"/>
      <c r="ONJ26" s="84"/>
      <c r="ONK26" s="84"/>
      <c r="ONL26" s="84"/>
      <c r="ONM26" s="84"/>
      <c r="ONN26" s="84"/>
      <c r="ONO26" s="84"/>
      <c r="ONP26" s="84"/>
      <c r="ONQ26" s="84"/>
      <c r="ONR26" s="84"/>
      <c r="ONS26" s="84"/>
      <c r="ONT26" s="84"/>
      <c r="ONU26" s="84"/>
      <c r="ONV26" s="84"/>
      <c r="ONW26" s="84"/>
      <c r="ONX26" s="84"/>
      <c r="ONY26" s="84"/>
      <c r="ONZ26" s="84"/>
      <c r="OOA26" s="84"/>
      <c r="OOB26" s="84"/>
      <c r="OOC26" s="84"/>
      <c r="OOD26" s="84"/>
      <c r="OOE26" s="84"/>
      <c r="OOF26" s="84"/>
      <c r="OOG26" s="84"/>
      <c r="OOH26" s="84"/>
      <c r="OOI26" s="84"/>
      <c r="OOJ26" s="84"/>
      <c r="OOK26" s="84"/>
      <c r="OOL26" s="84"/>
      <c r="OOM26" s="84"/>
      <c r="OON26" s="84"/>
      <c r="OOO26" s="84"/>
      <c r="OOP26" s="84"/>
      <c r="OOQ26" s="84"/>
      <c r="OOR26" s="84"/>
      <c r="OOS26" s="84"/>
      <c r="OOT26" s="84"/>
      <c r="OOU26" s="84"/>
      <c r="OOV26" s="84"/>
      <c r="OOW26" s="84"/>
      <c r="OOX26" s="84"/>
      <c r="OOY26" s="84"/>
      <c r="OOZ26" s="84"/>
      <c r="OPA26" s="84"/>
      <c r="OPB26" s="84"/>
      <c r="OPC26" s="84"/>
      <c r="OPD26" s="84"/>
      <c r="OPE26" s="84"/>
      <c r="OPF26" s="84"/>
      <c r="OPG26" s="84"/>
      <c r="OPH26" s="84"/>
      <c r="OPI26" s="84"/>
      <c r="OPJ26" s="84"/>
      <c r="OPK26" s="84"/>
      <c r="OPL26" s="84"/>
      <c r="OPM26" s="84"/>
      <c r="OPN26" s="84"/>
      <c r="OPO26" s="84"/>
      <c r="OPP26" s="84"/>
      <c r="OPQ26" s="84"/>
      <c r="OPR26" s="84"/>
      <c r="OPS26" s="84"/>
      <c r="OPT26" s="84"/>
      <c r="OPU26" s="84"/>
      <c r="OPV26" s="84"/>
      <c r="OPW26" s="84"/>
      <c r="OPX26" s="84"/>
      <c r="OPY26" s="84"/>
      <c r="OPZ26" s="84"/>
      <c r="OQA26" s="84"/>
      <c r="OQB26" s="84"/>
      <c r="OQC26" s="84"/>
      <c r="OQD26" s="84"/>
      <c r="OQE26" s="84"/>
      <c r="OQF26" s="84"/>
      <c r="OQG26" s="84"/>
      <c r="OQH26" s="84"/>
      <c r="OQI26" s="84"/>
      <c r="OQJ26" s="84"/>
      <c r="OQK26" s="84"/>
      <c r="OQL26" s="84"/>
      <c r="OQM26" s="84"/>
      <c r="OQN26" s="84"/>
      <c r="OQO26" s="84"/>
      <c r="OQP26" s="84"/>
      <c r="OQQ26" s="84"/>
      <c r="OQR26" s="84"/>
      <c r="OQS26" s="84"/>
      <c r="OQT26" s="84"/>
      <c r="OQU26" s="84"/>
      <c r="OQV26" s="84"/>
      <c r="OQW26" s="84"/>
      <c r="OQX26" s="84"/>
      <c r="OQY26" s="84"/>
      <c r="OQZ26" s="84"/>
      <c r="ORA26" s="84"/>
      <c r="ORB26" s="84"/>
      <c r="ORC26" s="84"/>
      <c r="ORD26" s="84"/>
      <c r="ORE26" s="84"/>
      <c r="ORF26" s="84"/>
      <c r="ORG26" s="84"/>
      <c r="ORH26" s="84"/>
      <c r="ORI26" s="84"/>
      <c r="ORJ26" s="84"/>
      <c r="ORK26" s="84"/>
      <c r="ORL26" s="84"/>
      <c r="ORM26" s="84"/>
      <c r="ORN26" s="84"/>
      <c r="ORO26" s="84"/>
      <c r="ORP26" s="84"/>
      <c r="ORQ26" s="84"/>
      <c r="ORR26" s="84"/>
      <c r="ORS26" s="84"/>
      <c r="ORT26" s="84"/>
      <c r="ORU26" s="84"/>
      <c r="ORV26" s="84"/>
      <c r="ORW26" s="84"/>
      <c r="ORX26" s="84"/>
      <c r="ORY26" s="84"/>
      <c r="ORZ26" s="84"/>
      <c r="OSA26" s="84"/>
      <c r="OSB26" s="84"/>
      <c r="OSC26" s="84"/>
      <c r="OSD26" s="84"/>
      <c r="OSE26" s="84"/>
      <c r="OSF26" s="84"/>
      <c r="OSG26" s="84"/>
      <c r="OSH26" s="84"/>
      <c r="OSI26" s="84"/>
      <c r="OSJ26" s="84"/>
      <c r="OSK26" s="84"/>
      <c r="OSL26" s="84"/>
      <c r="OSM26" s="84"/>
      <c r="OSN26" s="84"/>
      <c r="OSO26" s="84"/>
      <c r="OSP26" s="84"/>
      <c r="OSQ26" s="84"/>
      <c r="OSR26" s="84"/>
      <c r="OSS26" s="84"/>
      <c r="OST26" s="84"/>
      <c r="OSU26" s="84"/>
      <c r="OSV26" s="84"/>
      <c r="OSW26" s="84"/>
      <c r="OSX26" s="84"/>
      <c r="OSY26" s="84"/>
      <c r="OSZ26" s="84"/>
      <c r="OTA26" s="84"/>
      <c r="OTB26" s="84"/>
      <c r="OTC26" s="84"/>
      <c r="OTD26" s="84"/>
      <c r="OTE26" s="84"/>
      <c r="OTF26" s="84"/>
      <c r="OTG26" s="84"/>
      <c r="OTH26" s="84"/>
      <c r="OTI26" s="84"/>
      <c r="OTJ26" s="84"/>
      <c r="OTK26" s="84"/>
      <c r="OTL26" s="84"/>
      <c r="OTM26" s="84"/>
      <c r="OTN26" s="84"/>
      <c r="OTO26" s="84"/>
      <c r="OTP26" s="84"/>
      <c r="OTQ26" s="84"/>
      <c r="OTR26" s="84"/>
      <c r="OTS26" s="84"/>
      <c r="OTT26" s="84"/>
      <c r="OTU26" s="84"/>
      <c r="OTV26" s="84"/>
      <c r="OTW26" s="84"/>
      <c r="OTX26" s="84"/>
      <c r="OTY26" s="84"/>
      <c r="OTZ26" s="84"/>
      <c r="OUA26" s="84"/>
      <c r="OUB26" s="84"/>
      <c r="OUC26" s="84"/>
      <c r="OUD26" s="84"/>
      <c r="OUE26" s="84"/>
      <c r="OUF26" s="84"/>
      <c r="OUG26" s="84"/>
      <c r="OUH26" s="84"/>
      <c r="OUI26" s="84"/>
      <c r="OUJ26" s="84"/>
      <c r="OUK26" s="84"/>
      <c r="OUL26" s="84"/>
      <c r="OUM26" s="84"/>
      <c r="OUN26" s="84"/>
      <c r="OUO26" s="84"/>
      <c r="OUP26" s="84"/>
      <c r="OUQ26" s="84"/>
      <c r="OUR26" s="84"/>
      <c r="OUS26" s="84"/>
      <c r="OUT26" s="84"/>
      <c r="OUU26" s="84"/>
      <c r="OUV26" s="84"/>
      <c r="OUW26" s="84"/>
      <c r="OUX26" s="84"/>
      <c r="OUY26" s="84"/>
      <c r="OUZ26" s="84"/>
      <c r="OVA26" s="84"/>
      <c r="OVB26" s="84"/>
      <c r="OVC26" s="84"/>
      <c r="OVD26" s="84"/>
      <c r="OVE26" s="84"/>
      <c r="OVF26" s="84"/>
      <c r="OVG26" s="84"/>
      <c r="OVH26" s="84"/>
      <c r="OVI26" s="84"/>
      <c r="OVJ26" s="84"/>
      <c r="OVK26" s="84"/>
      <c r="OVL26" s="84"/>
      <c r="OVM26" s="84"/>
      <c r="OVN26" s="84"/>
      <c r="OVO26" s="84"/>
      <c r="OVP26" s="84"/>
      <c r="OVQ26" s="84"/>
      <c r="OVR26" s="84"/>
      <c r="OVS26" s="84"/>
      <c r="OVT26" s="84"/>
      <c r="OVU26" s="84"/>
      <c r="OVV26" s="84"/>
      <c r="OVW26" s="84"/>
      <c r="OVX26" s="84"/>
      <c r="OVY26" s="84"/>
      <c r="OVZ26" s="84"/>
      <c r="OWA26" s="84"/>
      <c r="OWB26" s="84"/>
      <c r="OWC26" s="84"/>
      <c r="OWD26" s="84"/>
      <c r="OWE26" s="84"/>
      <c r="OWF26" s="84"/>
      <c r="OWG26" s="84"/>
      <c r="OWH26" s="84"/>
      <c r="OWI26" s="84"/>
      <c r="OWJ26" s="84"/>
      <c r="OWK26" s="84"/>
      <c r="OWL26" s="84"/>
      <c r="OWM26" s="84"/>
      <c r="OWN26" s="84"/>
      <c r="OWO26" s="84"/>
      <c r="OWP26" s="84"/>
      <c r="OWQ26" s="84"/>
      <c r="OWR26" s="84"/>
      <c r="OWS26" s="84"/>
      <c r="OWT26" s="84"/>
      <c r="OWU26" s="84"/>
      <c r="OWV26" s="84"/>
      <c r="OWW26" s="84"/>
      <c r="OWX26" s="84"/>
      <c r="OWY26" s="84"/>
      <c r="OWZ26" s="84"/>
      <c r="OXA26" s="84"/>
      <c r="OXB26" s="84"/>
      <c r="OXC26" s="84"/>
      <c r="OXD26" s="84"/>
      <c r="OXE26" s="84"/>
      <c r="OXF26" s="84"/>
      <c r="OXG26" s="84"/>
      <c r="OXH26" s="84"/>
      <c r="OXI26" s="84"/>
      <c r="OXJ26" s="84"/>
      <c r="OXK26" s="84"/>
      <c r="OXL26" s="84"/>
      <c r="OXM26" s="84"/>
      <c r="OXN26" s="84"/>
      <c r="OXO26" s="84"/>
      <c r="OXP26" s="84"/>
      <c r="OXQ26" s="84"/>
      <c r="OXR26" s="84"/>
      <c r="OXS26" s="84"/>
      <c r="OXT26" s="84"/>
      <c r="OXU26" s="84"/>
      <c r="OXV26" s="84"/>
      <c r="OXW26" s="84"/>
      <c r="OXX26" s="84"/>
      <c r="OXY26" s="84"/>
      <c r="OXZ26" s="84"/>
      <c r="OYA26" s="84"/>
      <c r="OYB26" s="84"/>
      <c r="OYC26" s="84"/>
      <c r="OYD26" s="84"/>
      <c r="OYE26" s="84"/>
      <c r="OYF26" s="84"/>
      <c r="OYG26" s="84"/>
      <c r="OYH26" s="84"/>
      <c r="OYI26" s="84"/>
      <c r="OYJ26" s="84"/>
      <c r="OYK26" s="84"/>
      <c r="OYL26" s="84"/>
      <c r="OYM26" s="84"/>
      <c r="OYN26" s="84"/>
      <c r="OYO26" s="84"/>
      <c r="OYP26" s="84"/>
      <c r="OYQ26" s="84"/>
      <c r="OYR26" s="84"/>
      <c r="OYS26" s="84"/>
      <c r="OYT26" s="84"/>
      <c r="OYU26" s="84"/>
      <c r="OYV26" s="84"/>
      <c r="OYW26" s="84"/>
      <c r="OYX26" s="84"/>
      <c r="OYY26" s="84"/>
      <c r="OYZ26" s="84"/>
      <c r="OZA26" s="84"/>
      <c r="OZB26" s="84"/>
      <c r="OZC26" s="84"/>
      <c r="OZD26" s="84"/>
      <c r="OZE26" s="84"/>
      <c r="OZF26" s="84"/>
      <c r="OZG26" s="84"/>
      <c r="OZH26" s="84"/>
      <c r="OZI26" s="84"/>
      <c r="OZJ26" s="84"/>
      <c r="OZK26" s="84"/>
      <c r="OZL26" s="84"/>
      <c r="OZM26" s="84"/>
      <c r="OZN26" s="84"/>
      <c r="OZO26" s="84"/>
      <c r="OZP26" s="84"/>
      <c r="OZQ26" s="84"/>
      <c r="OZR26" s="84"/>
      <c r="OZS26" s="84"/>
      <c r="OZT26" s="84"/>
      <c r="OZU26" s="84"/>
      <c r="OZV26" s="84"/>
      <c r="OZW26" s="84"/>
      <c r="OZX26" s="84"/>
      <c r="OZY26" s="84"/>
      <c r="OZZ26" s="84"/>
      <c r="PAA26" s="84"/>
      <c r="PAB26" s="84"/>
      <c r="PAC26" s="84"/>
      <c r="PAD26" s="84"/>
      <c r="PAE26" s="84"/>
      <c r="PAF26" s="84"/>
      <c r="PAG26" s="84"/>
      <c r="PAH26" s="84"/>
      <c r="PAI26" s="84"/>
      <c r="PAJ26" s="84"/>
      <c r="PAK26" s="84"/>
      <c r="PAL26" s="84"/>
      <c r="PAM26" s="84"/>
      <c r="PAN26" s="84"/>
      <c r="PAO26" s="84"/>
      <c r="PAP26" s="84"/>
      <c r="PAQ26" s="84"/>
      <c r="PAR26" s="84"/>
      <c r="PAS26" s="84"/>
      <c r="PAT26" s="84"/>
      <c r="PAU26" s="84"/>
      <c r="PAV26" s="84"/>
      <c r="PAW26" s="84"/>
      <c r="PAX26" s="84"/>
      <c r="PAY26" s="84"/>
      <c r="PAZ26" s="84"/>
      <c r="PBA26" s="84"/>
      <c r="PBB26" s="84"/>
      <c r="PBC26" s="84"/>
      <c r="PBD26" s="84"/>
      <c r="PBE26" s="84"/>
      <c r="PBF26" s="84"/>
      <c r="PBG26" s="84"/>
      <c r="PBH26" s="84"/>
      <c r="PBI26" s="84"/>
      <c r="PBJ26" s="84"/>
      <c r="PBK26" s="84"/>
      <c r="PBL26" s="84"/>
      <c r="PBM26" s="84"/>
      <c r="PBN26" s="84"/>
      <c r="PBO26" s="84"/>
      <c r="PBP26" s="84"/>
      <c r="PBQ26" s="84"/>
      <c r="PBR26" s="84"/>
      <c r="PBS26" s="84"/>
      <c r="PBT26" s="84"/>
      <c r="PBU26" s="84"/>
      <c r="PBV26" s="84"/>
      <c r="PBW26" s="84"/>
      <c r="PBX26" s="84"/>
      <c r="PBY26" s="84"/>
      <c r="PBZ26" s="84"/>
      <c r="PCA26" s="84"/>
      <c r="PCB26" s="84"/>
      <c r="PCC26" s="84"/>
      <c r="PCD26" s="84"/>
      <c r="PCE26" s="84"/>
      <c r="PCF26" s="84"/>
      <c r="PCG26" s="84"/>
      <c r="PCH26" s="84"/>
      <c r="PCI26" s="84"/>
      <c r="PCJ26" s="84"/>
      <c r="PCK26" s="84"/>
      <c r="PCL26" s="84"/>
      <c r="PCM26" s="84"/>
      <c r="PCN26" s="84"/>
      <c r="PCO26" s="84"/>
      <c r="PCP26" s="84"/>
      <c r="PCQ26" s="84"/>
      <c r="PCR26" s="84"/>
      <c r="PCS26" s="84"/>
      <c r="PCT26" s="84"/>
      <c r="PCU26" s="84"/>
      <c r="PCV26" s="84"/>
      <c r="PCW26" s="84"/>
      <c r="PCX26" s="84"/>
      <c r="PCY26" s="84"/>
      <c r="PCZ26" s="84"/>
      <c r="PDA26" s="84"/>
      <c r="PDB26" s="84"/>
      <c r="PDC26" s="84"/>
      <c r="PDD26" s="84"/>
      <c r="PDE26" s="84"/>
      <c r="PDF26" s="84"/>
      <c r="PDG26" s="84"/>
      <c r="PDH26" s="84"/>
      <c r="PDI26" s="84"/>
      <c r="PDJ26" s="84"/>
      <c r="PDK26" s="84"/>
      <c r="PDL26" s="84"/>
      <c r="PDM26" s="84"/>
      <c r="PDN26" s="84"/>
      <c r="PDO26" s="84"/>
      <c r="PDP26" s="84"/>
      <c r="PDQ26" s="84"/>
      <c r="PDR26" s="84"/>
      <c r="PDS26" s="84"/>
      <c r="PDT26" s="84"/>
      <c r="PDU26" s="84"/>
      <c r="PDV26" s="84"/>
      <c r="PDW26" s="84"/>
      <c r="PDX26" s="84"/>
      <c r="PDY26" s="84"/>
      <c r="PDZ26" s="84"/>
      <c r="PEA26" s="84"/>
      <c r="PEB26" s="84"/>
      <c r="PEC26" s="84"/>
      <c r="PED26" s="84"/>
      <c r="PEE26" s="84"/>
      <c r="PEF26" s="84"/>
      <c r="PEG26" s="84"/>
      <c r="PEH26" s="84"/>
      <c r="PEI26" s="84"/>
      <c r="PEJ26" s="84"/>
      <c r="PEK26" s="84"/>
      <c r="PEL26" s="84"/>
      <c r="PEM26" s="84"/>
      <c r="PEN26" s="84"/>
      <c r="PEO26" s="84"/>
      <c r="PEP26" s="84"/>
      <c r="PEQ26" s="84"/>
      <c r="PER26" s="84"/>
      <c r="PES26" s="84"/>
      <c r="PET26" s="84"/>
      <c r="PEU26" s="84"/>
      <c r="PEV26" s="84"/>
      <c r="PEW26" s="84"/>
      <c r="PEX26" s="84"/>
      <c r="PEY26" s="84"/>
      <c r="PEZ26" s="84"/>
      <c r="PFA26" s="84"/>
      <c r="PFB26" s="84"/>
      <c r="PFC26" s="84"/>
      <c r="PFD26" s="84"/>
      <c r="PFE26" s="84"/>
      <c r="PFF26" s="84"/>
      <c r="PFG26" s="84"/>
      <c r="PFH26" s="84"/>
      <c r="PFI26" s="84"/>
      <c r="PFJ26" s="84"/>
      <c r="PFK26" s="84"/>
      <c r="PFL26" s="84"/>
      <c r="PFM26" s="84"/>
      <c r="PFN26" s="84"/>
      <c r="PFO26" s="84"/>
      <c r="PFP26" s="84"/>
      <c r="PFQ26" s="84"/>
      <c r="PFR26" s="84"/>
      <c r="PFS26" s="84"/>
      <c r="PFT26" s="84"/>
      <c r="PFU26" s="84"/>
      <c r="PFV26" s="84"/>
      <c r="PFW26" s="84"/>
      <c r="PFX26" s="84"/>
      <c r="PFY26" s="84"/>
      <c r="PFZ26" s="84"/>
      <c r="PGA26" s="84"/>
      <c r="PGB26" s="84"/>
      <c r="PGC26" s="84"/>
      <c r="PGD26" s="84"/>
      <c r="PGE26" s="84"/>
      <c r="PGF26" s="84"/>
      <c r="PGG26" s="84"/>
      <c r="PGH26" s="84"/>
      <c r="PGI26" s="84"/>
      <c r="PGJ26" s="84"/>
      <c r="PGK26" s="84"/>
      <c r="PGL26" s="84"/>
      <c r="PGM26" s="84"/>
      <c r="PGN26" s="84"/>
      <c r="PGO26" s="84"/>
      <c r="PGP26" s="84"/>
      <c r="PGQ26" s="84"/>
      <c r="PGR26" s="84"/>
      <c r="PGS26" s="84"/>
      <c r="PGT26" s="84"/>
      <c r="PGU26" s="84"/>
      <c r="PGV26" s="84"/>
      <c r="PGW26" s="84"/>
      <c r="PGX26" s="84"/>
      <c r="PGY26" s="84"/>
      <c r="PGZ26" s="84"/>
      <c r="PHA26" s="84"/>
      <c r="PHB26" s="84"/>
      <c r="PHC26" s="84"/>
      <c r="PHD26" s="84"/>
      <c r="PHE26" s="84"/>
      <c r="PHF26" s="84"/>
      <c r="PHG26" s="84"/>
      <c r="PHH26" s="84"/>
      <c r="PHI26" s="84"/>
      <c r="PHJ26" s="84"/>
      <c r="PHK26" s="84"/>
      <c r="PHL26" s="84"/>
      <c r="PHM26" s="84"/>
      <c r="PHN26" s="84"/>
      <c r="PHO26" s="84"/>
      <c r="PHP26" s="84"/>
      <c r="PHQ26" s="84"/>
      <c r="PHR26" s="84"/>
      <c r="PHS26" s="84"/>
      <c r="PHT26" s="84"/>
      <c r="PHU26" s="84"/>
      <c r="PHV26" s="84"/>
      <c r="PHW26" s="84"/>
      <c r="PHX26" s="84"/>
      <c r="PHY26" s="84"/>
      <c r="PHZ26" s="84"/>
      <c r="PIA26" s="84"/>
      <c r="PIB26" s="84"/>
      <c r="PIC26" s="84"/>
      <c r="PID26" s="84"/>
      <c r="PIE26" s="84"/>
      <c r="PIF26" s="84"/>
      <c r="PIG26" s="84"/>
      <c r="PIH26" s="84"/>
      <c r="PII26" s="84"/>
      <c r="PIJ26" s="84"/>
      <c r="PIK26" s="84"/>
      <c r="PIL26" s="84"/>
      <c r="PIM26" s="84"/>
      <c r="PIN26" s="84"/>
      <c r="PIO26" s="84"/>
      <c r="PIP26" s="84"/>
      <c r="PIQ26" s="84"/>
      <c r="PIR26" s="84"/>
      <c r="PIS26" s="84"/>
      <c r="PIT26" s="84"/>
      <c r="PIU26" s="84"/>
      <c r="PIV26" s="84"/>
      <c r="PIW26" s="84"/>
      <c r="PIX26" s="84"/>
      <c r="PIY26" s="84"/>
      <c r="PIZ26" s="84"/>
      <c r="PJA26" s="84"/>
      <c r="PJB26" s="84"/>
      <c r="PJC26" s="84"/>
      <c r="PJD26" s="84"/>
      <c r="PJE26" s="84"/>
      <c r="PJF26" s="84"/>
      <c r="PJG26" s="84"/>
      <c r="PJH26" s="84"/>
      <c r="PJI26" s="84"/>
      <c r="PJJ26" s="84"/>
      <c r="PJK26" s="84"/>
      <c r="PJL26" s="84"/>
      <c r="PJM26" s="84"/>
      <c r="PJN26" s="84"/>
      <c r="PJO26" s="84"/>
      <c r="PJP26" s="84"/>
      <c r="PJQ26" s="84"/>
      <c r="PJR26" s="84"/>
      <c r="PJS26" s="84"/>
      <c r="PJT26" s="84"/>
      <c r="PJU26" s="84"/>
      <c r="PJV26" s="84"/>
      <c r="PJW26" s="84"/>
      <c r="PJX26" s="84"/>
      <c r="PJY26" s="84"/>
      <c r="PJZ26" s="84"/>
      <c r="PKA26" s="84"/>
      <c r="PKB26" s="84"/>
      <c r="PKC26" s="84"/>
      <c r="PKD26" s="84"/>
      <c r="PKE26" s="84"/>
      <c r="PKF26" s="84"/>
      <c r="PKG26" s="84"/>
      <c r="PKH26" s="84"/>
      <c r="PKI26" s="84"/>
      <c r="PKJ26" s="84"/>
      <c r="PKK26" s="84"/>
      <c r="PKL26" s="84"/>
      <c r="PKM26" s="84"/>
      <c r="PKN26" s="84"/>
      <c r="PKO26" s="84"/>
      <c r="PKP26" s="84"/>
      <c r="PKQ26" s="84"/>
      <c r="PKR26" s="84"/>
      <c r="PKS26" s="84"/>
      <c r="PKT26" s="84"/>
      <c r="PKU26" s="84"/>
      <c r="PKV26" s="84"/>
      <c r="PKW26" s="84"/>
      <c r="PKX26" s="84"/>
      <c r="PKY26" s="84"/>
      <c r="PKZ26" s="84"/>
      <c r="PLA26" s="84"/>
      <c r="PLB26" s="84"/>
      <c r="PLC26" s="84"/>
      <c r="PLD26" s="84"/>
      <c r="PLE26" s="84"/>
      <c r="PLF26" s="84"/>
      <c r="PLG26" s="84"/>
      <c r="PLH26" s="84"/>
      <c r="PLI26" s="84"/>
      <c r="PLJ26" s="84"/>
      <c r="PLK26" s="84"/>
      <c r="PLL26" s="84"/>
      <c r="PLM26" s="84"/>
      <c r="PLN26" s="84"/>
      <c r="PLO26" s="84"/>
      <c r="PLP26" s="84"/>
      <c r="PLQ26" s="84"/>
      <c r="PLR26" s="84"/>
      <c r="PLS26" s="84"/>
      <c r="PLT26" s="84"/>
      <c r="PLU26" s="84"/>
      <c r="PLV26" s="84"/>
      <c r="PLW26" s="84"/>
      <c r="PLX26" s="84"/>
      <c r="PLY26" s="84"/>
      <c r="PLZ26" s="84"/>
      <c r="PMA26" s="84"/>
      <c r="PMB26" s="84"/>
      <c r="PMC26" s="84"/>
      <c r="PMD26" s="84"/>
      <c r="PME26" s="84"/>
      <c r="PMF26" s="84"/>
      <c r="PMG26" s="84"/>
      <c r="PMH26" s="84"/>
      <c r="PMI26" s="84"/>
      <c r="PMJ26" s="84"/>
      <c r="PMK26" s="84"/>
      <c r="PML26" s="84"/>
      <c r="PMM26" s="84"/>
      <c r="PMN26" s="84"/>
      <c r="PMO26" s="84"/>
      <c r="PMP26" s="84"/>
      <c r="PMQ26" s="84"/>
      <c r="PMR26" s="84"/>
      <c r="PMS26" s="84"/>
      <c r="PMT26" s="84"/>
      <c r="PMU26" s="84"/>
      <c r="PMV26" s="84"/>
      <c r="PMW26" s="84"/>
      <c r="PMX26" s="84"/>
      <c r="PMY26" s="84"/>
      <c r="PMZ26" s="84"/>
      <c r="PNA26" s="84"/>
      <c r="PNB26" s="84"/>
      <c r="PNC26" s="84"/>
      <c r="PND26" s="84"/>
      <c r="PNE26" s="84"/>
      <c r="PNF26" s="84"/>
      <c r="PNG26" s="84"/>
      <c r="PNH26" s="84"/>
      <c r="PNI26" s="84"/>
      <c r="PNJ26" s="84"/>
      <c r="PNK26" s="84"/>
      <c r="PNL26" s="84"/>
      <c r="PNM26" s="84"/>
      <c r="PNN26" s="84"/>
      <c r="PNO26" s="84"/>
      <c r="PNP26" s="84"/>
      <c r="PNQ26" s="84"/>
      <c r="PNR26" s="84"/>
      <c r="PNS26" s="84"/>
      <c r="PNT26" s="84"/>
      <c r="PNU26" s="84"/>
      <c r="PNV26" s="84"/>
      <c r="PNW26" s="84"/>
      <c r="PNX26" s="84"/>
      <c r="PNY26" s="84"/>
      <c r="PNZ26" s="84"/>
      <c r="POA26" s="84"/>
      <c r="POB26" s="84"/>
      <c r="POC26" s="84"/>
      <c r="POD26" s="84"/>
      <c r="POE26" s="84"/>
      <c r="POF26" s="84"/>
      <c r="POG26" s="84"/>
      <c r="POH26" s="84"/>
      <c r="POI26" s="84"/>
      <c r="POJ26" s="84"/>
      <c r="POK26" s="84"/>
      <c r="POL26" s="84"/>
      <c r="POM26" s="84"/>
      <c r="PON26" s="84"/>
      <c r="POO26" s="84"/>
      <c r="POP26" s="84"/>
      <c r="POQ26" s="84"/>
      <c r="POR26" s="84"/>
      <c r="POS26" s="84"/>
      <c r="POT26" s="84"/>
      <c r="POU26" s="84"/>
      <c r="POV26" s="84"/>
      <c r="POW26" s="84"/>
      <c r="POX26" s="84"/>
      <c r="POY26" s="84"/>
      <c r="POZ26" s="84"/>
      <c r="PPA26" s="84"/>
      <c r="PPB26" s="84"/>
      <c r="PPC26" s="84"/>
      <c r="PPD26" s="84"/>
      <c r="PPE26" s="84"/>
      <c r="PPF26" s="84"/>
      <c r="PPG26" s="84"/>
      <c r="PPH26" s="84"/>
      <c r="PPI26" s="84"/>
      <c r="PPJ26" s="84"/>
      <c r="PPK26" s="84"/>
      <c r="PPL26" s="84"/>
      <c r="PPM26" s="84"/>
      <c r="PPN26" s="84"/>
      <c r="PPO26" s="84"/>
      <c r="PPP26" s="84"/>
      <c r="PPQ26" s="84"/>
      <c r="PPR26" s="84"/>
      <c r="PPS26" s="84"/>
      <c r="PPT26" s="84"/>
      <c r="PPU26" s="84"/>
      <c r="PPV26" s="84"/>
      <c r="PPW26" s="84"/>
      <c r="PPX26" s="84"/>
      <c r="PPY26" s="84"/>
      <c r="PPZ26" s="84"/>
      <c r="PQA26" s="84"/>
      <c r="PQB26" s="84"/>
      <c r="PQC26" s="84"/>
      <c r="PQD26" s="84"/>
      <c r="PQE26" s="84"/>
      <c r="PQF26" s="84"/>
      <c r="PQG26" s="84"/>
      <c r="PQH26" s="84"/>
      <c r="PQI26" s="84"/>
      <c r="PQJ26" s="84"/>
      <c r="PQK26" s="84"/>
      <c r="PQL26" s="84"/>
      <c r="PQM26" s="84"/>
      <c r="PQN26" s="84"/>
      <c r="PQO26" s="84"/>
      <c r="PQP26" s="84"/>
      <c r="PQQ26" s="84"/>
      <c r="PQR26" s="84"/>
      <c r="PQS26" s="84"/>
      <c r="PQT26" s="84"/>
      <c r="PQU26" s="84"/>
      <c r="PQV26" s="84"/>
      <c r="PQW26" s="84"/>
      <c r="PQX26" s="84"/>
      <c r="PQY26" s="84"/>
      <c r="PQZ26" s="84"/>
      <c r="PRA26" s="84"/>
      <c r="PRB26" s="84"/>
      <c r="PRC26" s="84"/>
      <c r="PRD26" s="84"/>
      <c r="PRE26" s="84"/>
      <c r="PRF26" s="84"/>
      <c r="PRG26" s="84"/>
      <c r="PRH26" s="84"/>
      <c r="PRI26" s="84"/>
      <c r="PRJ26" s="84"/>
      <c r="PRK26" s="84"/>
      <c r="PRL26" s="84"/>
      <c r="PRM26" s="84"/>
      <c r="PRN26" s="84"/>
      <c r="PRO26" s="84"/>
      <c r="PRP26" s="84"/>
      <c r="PRQ26" s="84"/>
      <c r="PRR26" s="84"/>
      <c r="PRS26" s="84"/>
      <c r="PRT26" s="84"/>
      <c r="PRU26" s="84"/>
      <c r="PRV26" s="84"/>
      <c r="PRW26" s="84"/>
      <c r="PRX26" s="84"/>
      <c r="PRY26" s="84"/>
      <c r="PRZ26" s="84"/>
      <c r="PSA26" s="84"/>
      <c r="PSB26" s="84"/>
      <c r="PSC26" s="84"/>
      <c r="PSD26" s="84"/>
      <c r="PSE26" s="84"/>
      <c r="PSF26" s="84"/>
      <c r="PSG26" s="84"/>
      <c r="PSH26" s="84"/>
      <c r="PSI26" s="84"/>
      <c r="PSJ26" s="84"/>
      <c r="PSK26" s="84"/>
      <c r="PSL26" s="84"/>
      <c r="PSM26" s="84"/>
      <c r="PSN26" s="84"/>
      <c r="PSO26" s="84"/>
      <c r="PSP26" s="84"/>
      <c r="PSQ26" s="84"/>
      <c r="PSR26" s="84"/>
      <c r="PSS26" s="84"/>
      <c r="PST26" s="84"/>
      <c r="PSU26" s="84"/>
      <c r="PSV26" s="84"/>
      <c r="PSW26" s="84"/>
      <c r="PSX26" s="84"/>
      <c r="PSY26" s="84"/>
      <c r="PSZ26" s="84"/>
      <c r="PTA26" s="84"/>
      <c r="PTB26" s="84"/>
      <c r="PTC26" s="84"/>
      <c r="PTD26" s="84"/>
      <c r="PTE26" s="84"/>
      <c r="PTF26" s="84"/>
      <c r="PTG26" s="84"/>
      <c r="PTH26" s="84"/>
      <c r="PTI26" s="84"/>
      <c r="PTJ26" s="84"/>
      <c r="PTK26" s="84"/>
      <c r="PTL26" s="84"/>
      <c r="PTM26" s="84"/>
      <c r="PTN26" s="84"/>
      <c r="PTO26" s="84"/>
      <c r="PTP26" s="84"/>
      <c r="PTQ26" s="84"/>
      <c r="PTR26" s="84"/>
      <c r="PTS26" s="84"/>
      <c r="PTT26" s="84"/>
      <c r="PTU26" s="84"/>
      <c r="PTV26" s="84"/>
      <c r="PTW26" s="84"/>
      <c r="PTX26" s="84"/>
      <c r="PTY26" s="84"/>
      <c r="PTZ26" s="84"/>
      <c r="PUA26" s="84"/>
      <c r="PUB26" s="84"/>
      <c r="PUC26" s="84"/>
      <c r="PUD26" s="84"/>
      <c r="PUE26" s="84"/>
      <c r="PUF26" s="84"/>
      <c r="PUG26" s="84"/>
      <c r="PUH26" s="84"/>
      <c r="PUI26" s="84"/>
      <c r="PUJ26" s="84"/>
      <c r="PUK26" s="84"/>
      <c r="PUL26" s="84"/>
      <c r="PUM26" s="84"/>
      <c r="PUN26" s="84"/>
      <c r="PUO26" s="84"/>
      <c r="PUP26" s="84"/>
      <c r="PUQ26" s="84"/>
      <c r="PUR26" s="84"/>
      <c r="PUS26" s="84"/>
      <c r="PUT26" s="84"/>
      <c r="PUU26" s="84"/>
      <c r="PUV26" s="84"/>
      <c r="PUW26" s="84"/>
      <c r="PUX26" s="84"/>
      <c r="PUY26" s="84"/>
      <c r="PUZ26" s="84"/>
      <c r="PVA26" s="84"/>
      <c r="PVB26" s="84"/>
      <c r="PVC26" s="84"/>
      <c r="PVD26" s="84"/>
      <c r="PVE26" s="84"/>
      <c r="PVF26" s="84"/>
      <c r="PVG26" s="84"/>
      <c r="PVH26" s="84"/>
      <c r="PVI26" s="84"/>
      <c r="PVJ26" s="84"/>
      <c r="PVK26" s="84"/>
      <c r="PVL26" s="84"/>
      <c r="PVM26" s="84"/>
      <c r="PVN26" s="84"/>
      <c r="PVO26" s="84"/>
      <c r="PVP26" s="84"/>
      <c r="PVQ26" s="84"/>
      <c r="PVR26" s="84"/>
      <c r="PVS26" s="84"/>
      <c r="PVT26" s="84"/>
      <c r="PVU26" s="84"/>
      <c r="PVV26" s="84"/>
      <c r="PVW26" s="84"/>
      <c r="PVX26" s="84"/>
      <c r="PVY26" s="84"/>
      <c r="PVZ26" s="84"/>
      <c r="PWA26" s="84"/>
      <c r="PWB26" s="84"/>
      <c r="PWC26" s="84"/>
      <c r="PWD26" s="84"/>
      <c r="PWE26" s="84"/>
      <c r="PWF26" s="84"/>
      <c r="PWG26" s="84"/>
      <c r="PWH26" s="84"/>
      <c r="PWI26" s="84"/>
      <c r="PWJ26" s="84"/>
      <c r="PWK26" s="84"/>
      <c r="PWL26" s="84"/>
      <c r="PWM26" s="84"/>
      <c r="PWN26" s="84"/>
      <c r="PWO26" s="84"/>
      <c r="PWP26" s="84"/>
      <c r="PWQ26" s="84"/>
      <c r="PWR26" s="84"/>
      <c r="PWS26" s="84"/>
      <c r="PWT26" s="84"/>
      <c r="PWU26" s="84"/>
      <c r="PWV26" s="84"/>
      <c r="PWW26" s="84"/>
      <c r="PWX26" s="84"/>
      <c r="PWY26" s="84"/>
      <c r="PWZ26" s="84"/>
      <c r="PXA26" s="84"/>
      <c r="PXB26" s="84"/>
      <c r="PXC26" s="84"/>
      <c r="PXD26" s="84"/>
      <c r="PXE26" s="84"/>
      <c r="PXF26" s="84"/>
      <c r="PXG26" s="84"/>
      <c r="PXH26" s="84"/>
      <c r="PXI26" s="84"/>
      <c r="PXJ26" s="84"/>
      <c r="PXK26" s="84"/>
      <c r="PXL26" s="84"/>
      <c r="PXM26" s="84"/>
      <c r="PXN26" s="84"/>
      <c r="PXO26" s="84"/>
      <c r="PXP26" s="84"/>
      <c r="PXQ26" s="84"/>
      <c r="PXR26" s="84"/>
      <c r="PXS26" s="84"/>
      <c r="PXT26" s="84"/>
      <c r="PXU26" s="84"/>
      <c r="PXV26" s="84"/>
      <c r="PXW26" s="84"/>
      <c r="PXX26" s="84"/>
      <c r="PXY26" s="84"/>
      <c r="PXZ26" s="84"/>
      <c r="PYA26" s="84"/>
      <c r="PYB26" s="84"/>
      <c r="PYC26" s="84"/>
      <c r="PYD26" s="84"/>
      <c r="PYE26" s="84"/>
      <c r="PYF26" s="84"/>
      <c r="PYG26" s="84"/>
      <c r="PYH26" s="84"/>
      <c r="PYI26" s="84"/>
      <c r="PYJ26" s="84"/>
      <c r="PYK26" s="84"/>
      <c r="PYL26" s="84"/>
      <c r="PYM26" s="84"/>
      <c r="PYN26" s="84"/>
      <c r="PYO26" s="84"/>
      <c r="PYP26" s="84"/>
      <c r="PYQ26" s="84"/>
      <c r="PYR26" s="84"/>
      <c r="PYS26" s="84"/>
      <c r="PYT26" s="84"/>
      <c r="PYU26" s="84"/>
      <c r="PYV26" s="84"/>
      <c r="PYW26" s="84"/>
      <c r="PYX26" s="84"/>
      <c r="PYY26" s="84"/>
      <c r="PYZ26" s="84"/>
      <c r="PZA26" s="84"/>
      <c r="PZB26" s="84"/>
      <c r="PZC26" s="84"/>
      <c r="PZD26" s="84"/>
      <c r="PZE26" s="84"/>
      <c r="PZF26" s="84"/>
      <c r="PZG26" s="84"/>
      <c r="PZH26" s="84"/>
      <c r="PZI26" s="84"/>
      <c r="PZJ26" s="84"/>
      <c r="PZK26" s="84"/>
      <c r="PZL26" s="84"/>
      <c r="PZM26" s="84"/>
      <c r="PZN26" s="84"/>
      <c r="PZO26" s="84"/>
      <c r="PZP26" s="84"/>
      <c r="PZQ26" s="84"/>
      <c r="PZR26" s="84"/>
      <c r="PZS26" s="84"/>
      <c r="PZT26" s="84"/>
      <c r="PZU26" s="84"/>
      <c r="PZV26" s="84"/>
      <c r="PZW26" s="84"/>
      <c r="PZX26" s="84"/>
      <c r="PZY26" s="84"/>
      <c r="PZZ26" s="84"/>
      <c r="QAA26" s="84"/>
      <c r="QAB26" s="84"/>
      <c r="QAC26" s="84"/>
      <c r="QAD26" s="84"/>
      <c r="QAE26" s="84"/>
      <c r="QAF26" s="84"/>
      <c r="QAG26" s="84"/>
      <c r="QAH26" s="84"/>
      <c r="QAI26" s="84"/>
      <c r="QAJ26" s="84"/>
      <c r="QAK26" s="84"/>
      <c r="QAL26" s="84"/>
      <c r="QAM26" s="84"/>
      <c r="QAN26" s="84"/>
      <c r="QAO26" s="84"/>
      <c r="QAP26" s="84"/>
      <c r="QAQ26" s="84"/>
      <c r="QAR26" s="84"/>
      <c r="QAS26" s="84"/>
      <c r="QAT26" s="84"/>
      <c r="QAU26" s="84"/>
      <c r="QAV26" s="84"/>
      <c r="QAW26" s="84"/>
      <c r="QAX26" s="84"/>
      <c r="QAY26" s="84"/>
      <c r="QAZ26" s="84"/>
      <c r="QBA26" s="84"/>
      <c r="QBB26" s="84"/>
      <c r="QBC26" s="84"/>
      <c r="QBD26" s="84"/>
      <c r="QBE26" s="84"/>
      <c r="QBF26" s="84"/>
      <c r="QBG26" s="84"/>
      <c r="QBH26" s="84"/>
      <c r="QBI26" s="84"/>
      <c r="QBJ26" s="84"/>
      <c r="QBK26" s="84"/>
      <c r="QBL26" s="84"/>
      <c r="QBM26" s="84"/>
      <c r="QBN26" s="84"/>
      <c r="QBO26" s="84"/>
      <c r="QBP26" s="84"/>
      <c r="QBQ26" s="84"/>
      <c r="QBR26" s="84"/>
      <c r="QBS26" s="84"/>
      <c r="QBT26" s="84"/>
      <c r="QBU26" s="84"/>
      <c r="QBV26" s="84"/>
      <c r="QBW26" s="84"/>
      <c r="QBX26" s="84"/>
      <c r="QBY26" s="84"/>
      <c r="QBZ26" s="84"/>
      <c r="QCA26" s="84"/>
      <c r="QCB26" s="84"/>
      <c r="QCC26" s="84"/>
      <c r="QCD26" s="84"/>
      <c r="QCE26" s="84"/>
      <c r="QCF26" s="84"/>
      <c r="QCG26" s="84"/>
      <c r="QCH26" s="84"/>
      <c r="QCI26" s="84"/>
      <c r="QCJ26" s="84"/>
      <c r="QCK26" s="84"/>
      <c r="QCL26" s="84"/>
      <c r="QCM26" s="84"/>
      <c r="QCN26" s="84"/>
      <c r="QCO26" s="84"/>
      <c r="QCP26" s="84"/>
      <c r="QCQ26" s="84"/>
      <c r="QCR26" s="84"/>
      <c r="QCS26" s="84"/>
      <c r="QCT26" s="84"/>
      <c r="QCU26" s="84"/>
      <c r="QCV26" s="84"/>
      <c r="QCW26" s="84"/>
      <c r="QCX26" s="84"/>
      <c r="QCY26" s="84"/>
      <c r="QCZ26" s="84"/>
      <c r="QDA26" s="84"/>
      <c r="QDB26" s="84"/>
      <c r="QDC26" s="84"/>
      <c r="QDD26" s="84"/>
      <c r="QDE26" s="84"/>
      <c r="QDF26" s="84"/>
      <c r="QDG26" s="84"/>
      <c r="QDH26" s="84"/>
      <c r="QDI26" s="84"/>
      <c r="QDJ26" s="84"/>
      <c r="QDK26" s="84"/>
      <c r="QDL26" s="84"/>
      <c r="QDM26" s="84"/>
      <c r="QDN26" s="84"/>
      <c r="QDO26" s="84"/>
      <c r="QDP26" s="84"/>
      <c r="QDQ26" s="84"/>
      <c r="QDR26" s="84"/>
      <c r="QDS26" s="84"/>
      <c r="QDT26" s="84"/>
      <c r="QDU26" s="84"/>
      <c r="QDV26" s="84"/>
      <c r="QDW26" s="84"/>
      <c r="QDX26" s="84"/>
      <c r="QDY26" s="84"/>
      <c r="QDZ26" s="84"/>
      <c r="QEA26" s="84"/>
      <c r="QEB26" s="84"/>
      <c r="QEC26" s="84"/>
      <c r="QED26" s="84"/>
      <c r="QEE26" s="84"/>
      <c r="QEF26" s="84"/>
      <c r="QEG26" s="84"/>
      <c r="QEH26" s="84"/>
      <c r="QEI26" s="84"/>
      <c r="QEJ26" s="84"/>
      <c r="QEK26" s="84"/>
      <c r="QEL26" s="84"/>
      <c r="QEM26" s="84"/>
      <c r="QEN26" s="84"/>
      <c r="QEO26" s="84"/>
      <c r="QEP26" s="84"/>
      <c r="QEQ26" s="84"/>
      <c r="QER26" s="84"/>
      <c r="QES26" s="84"/>
      <c r="QET26" s="84"/>
      <c r="QEU26" s="84"/>
      <c r="QEV26" s="84"/>
      <c r="QEW26" s="84"/>
      <c r="QEX26" s="84"/>
      <c r="QEY26" s="84"/>
      <c r="QEZ26" s="84"/>
      <c r="QFA26" s="84"/>
      <c r="QFB26" s="84"/>
      <c r="QFC26" s="84"/>
      <c r="QFD26" s="84"/>
      <c r="QFE26" s="84"/>
      <c r="QFF26" s="84"/>
      <c r="QFG26" s="84"/>
      <c r="QFH26" s="84"/>
      <c r="QFI26" s="84"/>
      <c r="QFJ26" s="84"/>
      <c r="QFK26" s="84"/>
      <c r="QFL26" s="84"/>
      <c r="QFM26" s="84"/>
      <c r="QFN26" s="84"/>
      <c r="QFO26" s="84"/>
      <c r="QFP26" s="84"/>
      <c r="QFQ26" s="84"/>
      <c r="QFR26" s="84"/>
      <c r="QFS26" s="84"/>
      <c r="QFT26" s="84"/>
      <c r="QFU26" s="84"/>
      <c r="QFV26" s="84"/>
      <c r="QFW26" s="84"/>
      <c r="QFX26" s="84"/>
      <c r="QFY26" s="84"/>
      <c r="QFZ26" s="84"/>
      <c r="QGA26" s="84"/>
      <c r="QGB26" s="84"/>
      <c r="QGC26" s="84"/>
      <c r="QGD26" s="84"/>
      <c r="QGE26" s="84"/>
      <c r="QGF26" s="84"/>
      <c r="QGG26" s="84"/>
      <c r="QGH26" s="84"/>
      <c r="QGI26" s="84"/>
      <c r="QGJ26" s="84"/>
      <c r="QGK26" s="84"/>
      <c r="QGL26" s="84"/>
      <c r="QGM26" s="84"/>
      <c r="QGN26" s="84"/>
      <c r="QGO26" s="84"/>
      <c r="QGP26" s="84"/>
      <c r="QGQ26" s="84"/>
      <c r="QGR26" s="84"/>
      <c r="QGS26" s="84"/>
      <c r="QGT26" s="84"/>
      <c r="QGU26" s="84"/>
      <c r="QGV26" s="84"/>
      <c r="QGW26" s="84"/>
      <c r="QGX26" s="84"/>
      <c r="QGY26" s="84"/>
      <c r="QGZ26" s="84"/>
      <c r="QHA26" s="84"/>
      <c r="QHB26" s="84"/>
      <c r="QHC26" s="84"/>
      <c r="QHD26" s="84"/>
      <c r="QHE26" s="84"/>
      <c r="QHF26" s="84"/>
      <c r="QHG26" s="84"/>
      <c r="QHH26" s="84"/>
      <c r="QHI26" s="84"/>
      <c r="QHJ26" s="84"/>
      <c r="QHK26" s="84"/>
      <c r="QHL26" s="84"/>
      <c r="QHM26" s="84"/>
      <c r="QHN26" s="84"/>
      <c r="QHO26" s="84"/>
      <c r="QHP26" s="84"/>
      <c r="QHQ26" s="84"/>
      <c r="QHR26" s="84"/>
      <c r="QHS26" s="84"/>
      <c r="QHT26" s="84"/>
      <c r="QHU26" s="84"/>
      <c r="QHV26" s="84"/>
      <c r="QHW26" s="84"/>
      <c r="QHX26" s="84"/>
      <c r="QHY26" s="84"/>
      <c r="QHZ26" s="84"/>
      <c r="QIA26" s="84"/>
      <c r="QIB26" s="84"/>
      <c r="QIC26" s="84"/>
      <c r="QID26" s="84"/>
      <c r="QIE26" s="84"/>
      <c r="QIF26" s="84"/>
      <c r="QIG26" s="84"/>
      <c r="QIH26" s="84"/>
      <c r="QII26" s="84"/>
      <c r="QIJ26" s="84"/>
      <c r="QIK26" s="84"/>
      <c r="QIL26" s="84"/>
      <c r="QIM26" s="84"/>
      <c r="QIN26" s="84"/>
      <c r="QIO26" s="84"/>
      <c r="QIP26" s="84"/>
      <c r="QIQ26" s="84"/>
      <c r="QIR26" s="84"/>
      <c r="QIS26" s="84"/>
      <c r="QIT26" s="84"/>
      <c r="QIU26" s="84"/>
      <c r="QIV26" s="84"/>
      <c r="QIW26" s="84"/>
      <c r="QIX26" s="84"/>
      <c r="QIY26" s="84"/>
      <c r="QIZ26" s="84"/>
      <c r="QJA26" s="84"/>
      <c r="QJB26" s="84"/>
      <c r="QJC26" s="84"/>
      <c r="QJD26" s="84"/>
      <c r="QJE26" s="84"/>
      <c r="QJF26" s="84"/>
      <c r="QJG26" s="84"/>
      <c r="QJH26" s="84"/>
      <c r="QJI26" s="84"/>
      <c r="QJJ26" s="84"/>
      <c r="QJK26" s="84"/>
      <c r="QJL26" s="84"/>
      <c r="QJM26" s="84"/>
      <c r="QJN26" s="84"/>
      <c r="QJO26" s="84"/>
      <c r="QJP26" s="84"/>
      <c r="QJQ26" s="84"/>
      <c r="QJR26" s="84"/>
      <c r="QJS26" s="84"/>
      <c r="QJT26" s="84"/>
      <c r="QJU26" s="84"/>
      <c r="QJV26" s="84"/>
      <c r="QJW26" s="84"/>
      <c r="QJX26" s="84"/>
      <c r="QJY26" s="84"/>
      <c r="QJZ26" s="84"/>
      <c r="QKA26" s="84"/>
      <c r="QKB26" s="84"/>
      <c r="QKC26" s="84"/>
      <c r="QKD26" s="84"/>
      <c r="QKE26" s="84"/>
      <c r="QKF26" s="84"/>
      <c r="QKG26" s="84"/>
      <c r="QKH26" s="84"/>
      <c r="QKI26" s="84"/>
      <c r="QKJ26" s="84"/>
      <c r="QKK26" s="84"/>
      <c r="QKL26" s="84"/>
      <c r="QKM26" s="84"/>
      <c r="QKN26" s="84"/>
      <c r="QKO26" s="84"/>
      <c r="QKP26" s="84"/>
      <c r="QKQ26" s="84"/>
      <c r="QKR26" s="84"/>
      <c r="QKS26" s="84"/>
      <c r="QKT26" s="84"/>
      <c r="QKU26" s="84"/>
      <c r="QKV26" s="84"/>
      <c r="QKW26" s="84"/>
      <c r="QKX26" s="84"/>
      <c r="QKY26" s="84"/>
      <c r="QKZ26" s="84"/>
      <c r="QLA26" s="84"/>
      <c r="QLB26" s="84"/>
      <c r="QLC26" s="84"/>
      <c r="QLD26" s="84"/>
      <c r="QLE26" s="84"/>
      <c r="QLF26" s="84"/>
      <c r="QLG26" s="84"/>
      <c r="QLH26" s="84"/>
      <c r="QLI26" s="84"/>
      <c r="QLJ26" s="84"/>
      <c r="QLK26" s="84"/>
      <c r="QLL26" s="84"/>
      <c r="QLM26" s="84"/>
      <c r="QLN26" s="84"/>
      <c r="QLO26" s="84"/>
      <c r="QLP26" s="84"/>
      <c r="QLQ26" s="84"/>
      <c r="QLR26" s="84"/>
      <c r="QLS26" s="84"/>
      <c r="QLT26" s="84"/>
      <c r="QLU26" s="84"/>
      <c r="QLV26" s="84"/>
      <c r="QLW26" s="84"/>
      <c r="QLX26" s="84"/>
      <c r="QLY26" s="84"/>
      <c r="QLZ26" s="84"/>
      <c r="QMA26" s="84"/>
      <c r="QMB26" s="84"/>
      <c r="QMC26" s="84"/>
      <c r="QMD26" s="84"/>
      <c r="QME26" s="84"/>
      <c r="QMF26" s="84"/>
      <c r="QMG26" s="84"/>
      <c r="QMH26" s="84"/>
      <c r="QMI26" s="84"/>
      <c r="QMJ26" s="84"/>
      <c r="QMK26" s="84"/>
      <c r="QML26" s="84"/>
      <c r="QMM26" s="84"/>
      <c r="QMN26" s="84"/>
      <c r="QMO26" s="84"/>
      <c r="QMP26" s="84"/>
      <c r="QMQ26" s="84"/>
      <c r="QMR26" s="84"/>
      <c r="QMS26" s="84"/>
      <c r="QMT26" s="84"/>
      <c r="QMU26" s="84"/>
      <c r="QMV26" s="84"/>
      <c r="QMW26" s="84"/>
      <c r="QMX26" s="84"/>
      <c r="QMY26" s="84"/>
      <c r="QMZ26" s="84"/>
      <c r="QNA26" s="84"/>
      <c r="QNB26" s="84"/>
      <c r="QNC26" s="84"/>
      <c r="QND26" s="84"/>
      <c r="QNE26" s="84"/>
      <c r="QNF26" s="84"/>
      <c r="QNG26" s="84"/>
      <c r="QNH26" s="84"/>
      <c r="QNI26" s="84"/>
      <c r="QNJ26" s="84"/>
      <c r="QNK26" s="84"/>
      <c r="QNL26" s="84"/>
      <c r="QNM26" s="84"/>
      <c r="QNN26" s="84"/>
      <c r="QNO26" s="84"/>
      <c r="QNP26" s="84"/>
      <c r="QNQ26" s="84"/>
      <c r="QNR26" s="84"/>
      <c r="QNS26" s="84"/>
      <c r="QNT26" s="84"/>
      <c r="QNU26" s="84"/>
      <c r="QNV26" s="84"/>
      <c r="QNW26" s="84"/>
      <c r="QNX26" s="84"/>
      <c r="QNY26" s="84"/>
      <c r="QNZ26" s="84"/>
      <c r="QOA26" s="84"/>
      <c r="QOB26" s="84"/>
      <c r="QOC26" s="84"/>
      <c r="QOD26" s="84"/>
      <c r="QOE26" s="84"/>
      <c r="QOF26" s="84"/>
      <c r="QOG26" s="84"/>
      <c r="QOH26" s="84"/>
      <c r="QOI26" s="84"/>
      <c r="QOJ26" s="84"/>
      <c r="QOK26" s="84"/>
      <c r="QOL26" s="84"/>
      <c r="QOM26" s="84"/>
      <c r="QON26" s="84"/>
      <c r="QOO26" s="84"/>
      <c r="QOP26" s="84"/>
      <c r="QOQ26" s="84"/>
      <c r="QOR26" s="84"/>
      <c r="QOS26" s="84"/>
      <c r="QOT26" s="84"/>
      <c r="QOU26" s="84"/>
      <c r="QOV26" s="84"/>
      <c r="QOW26" s="84"/>
      <c r="QOX26" s="84"/>
      <c r="QOY26" s="84"/>
      <c r="QOZ26" s="84"/>
      <c r="QPA26" s="84"/>
      <c r="QPB26" s="84"/>
      <c r="QPC26" s="84"/>
      <c r="QPD26" s="84"/>
      <c r="QPE26" s="84"/>
      <c r="QPF26" s="84"/>
      <c r="QPG26" s="84"/>
      <c r="QPH26" s="84"/>
      <c r="QPI26" s="84"/>
      <c r="QPJ26" s="84"/>
      <c r="QPK26" s="84"/>
      <c r="QPL26" s="84"/>
      <c r="QPM26" s="84"/>
      <c r="QPN26" s="84"/>
      <c r="QPO26" s="84"/>
      <c r="QPP26" s="84"/>
      <c r="QPQ26" s="84"/>
      <c r="QPR26" s="84"/>
      <c r="QPS26" s="84"/>
      <c r="QPT26" s="84"/>
      <c r="QPU26" s="84"/>
      <c r="QPV26" s="84"/>
      <c r="QPW26" s="84"/>
      <c r="QPX26" s="84"/>
      <c r="QPY26" s="84"/>
      <c r="QPZ26" s="84"/>
      <c r="QQA26" s="84"/>
      <c r="QQB26" s="84"/>
      <c r="QQC26" s="84"/>
      <c r="QQD26" s="84"/>
      <c r="QQE26" s="84"/>
      <c r="QQF26" s="84"/>
      <c r="QQG26" s="84"/>
      <c r="QQH26" s="84"/>
      <c r="QQI26" s="84"/>
      <c r="QQJ26" s="84"/>
      <c r="QQK26" s="84"/>
      <c r="QQL26" s="84"/>
      <c r="QQM26" s="84"/>
      <c r="QQN26" s="84"/>
      <c r="QQO26" s="84"/>
      <c r="QQP26" s="84"/>
      <c r="QQQ26" s="84"/>
      <c r="QQR26" s="84"/>
      <c r="QQS26" s="84"/>
      <c r="QQT26" s="84"/>
      <c r="QQU26" s="84"/>
      <c r="QQV26" s="84"/>
      <c r="QQW26" s="84"/>
      <c r="QQX26" s="84"/>
      <c r="QQY26" s="84"/>
      <c r="QQZ26" s="84"/>
      <c r="QRA26" s="84"/>
      <c r="QRB26" s="84"/>
      <c r="QRC26" s="84"/>
      <c r="QRD26" s="84"/>
      <c r="QRE26" s="84"/>
      <c r="QRF26" s="84"/>
      <c r="QRG26" s="84"/>
      <c r="QRH26" s="84"/>
      <c r="QRI26" s="84"/>
      <c r="QRJ26" s="84"/>
      <c r="QRK26" s="84"/>
      <c r="QRL26" s="84"/>
      <c r="QRM26" s="84"/>
      <c r="QRN26" s="84"/>
      <c r="QRO26" s="84"/>
      <c r="QRP26" s="84"/>
      <c r="QRQ26" s="84"/>
      <c r="QRR26" s="84"/>
      <c r="QRS26" s="84"/>
      <c r="QRT26" s="84"/>
      <c r="QRU26" s="84"/>
      <c r="QRV26" s="84"/>
      <c r="QRW26" s="84"/>
      <c r="QRX26" s="84"/>
      <c r="QRY26" s="84"/>
      <c r="QRZ26" s="84"/>
      <c r="QSA26" s="84"/>
      <c r="QSB26" s="84"/>
      <c r="QSC26" s="84"/>
      <c r="QSD26" s="84"/>
      <c r="QSE26" s="84"/>
      <c r="QSF26" s="84"/>
      <c r="QSG26" s="84"/>
      <c r="QSH26" s="84"/>
      <c r="QSI26" s="84"/>
      <c r="QSJ26" s="84"/>
      <c r="QSK26" s="84"/>
      <c r="QSL26" s="84"/>
      <c r="QSM26" s="84"/>
      <c r="QSN26" s="84"/>
      <c r="QSO26" s="84"/>
      <c r="QSP26" s="84"/>
      <c r="QSQ26" s="84"/>
      <c r="QSR26" s="84"/>
      <c r="QSS26" s="84"/>
      <c r="QST26" s="84"/>
      <c r="QSU26" s="84"/>
      <c r="QSV26" s="84"/>
      <c r="QSW26" s="84"/>
      <c r="QSX26" s="84"/>
      <c r="QSY26" s="84"/>
      <c r="QSZ26" s="84"/>
      <c r="QTA26" s="84"/>
      <c r="QTB26" s="84"/>
      <c r="QTC26" s="84"/>
      <c r="QTD26" s="84"/>
      <c r="QTE26" s="84"/>
      <c r="QTF26" s="84"/>
      <c r="QTG26" s="84"/>
      <c r="QTH26" s="84"/>
      <c r="QTI26" s="84"/>
      <c r="QTJ26" s="84"/>
      <c r="QTK26" s="84"/>
      <c r="QTL26" s="84"/>
      <c r="QTM26" s="84"/>
      <c r="QTN26" s="84"/>
      <c r="QTO26" s="84"/>
      <c r="QTP26" s="84"/>
      <c r="QTQ26" s="84"/>
      <c r="QTR26" s="84"/>
      <c r="QTS26" s="84"/>
      <c r="QTT26" s="84"/>
      <c r="QTU26" s="84"/>
      <c r="QTV26" s="84"/>
      <c r="QTW26" s="84"/>
      <c r="QTX26" s="84"/>
      <c r="QTY26" s="84"/>
      <c r="QTZ26" s="84"/>
      <c r="QUA26" s="84"/>
      <c r="QUB26" s="84"/>
      <c r="QUC26" s="84"/>
      <c r="QUD26" s="84"/>
      <c r="QUE26" s="84"/>
      <c r="QUF26" s="84"/>
      <c r="QUG26" s="84"/>
      <c r="QUH26" s="84"/>
      <c r="QUI26" s="84"/>
      <c r="QUJ26" s="84"/>
      <c r="QUK26" s="84"/>
      <c r="QUL26" s="84"/>
      <c r="QUM26" s="84"/>
      <c r="QUN26" s="84"/>
      <c r="QUO26" s="84"/>
      <c r="QUP26" s="84"/>
      <c r="QUQ26" s="84"/>
      <c r="QUR26" s="84"/>
      <c r="QUS26" s="84"/>
      <c r="QUT26" s="84"/>
      <c r="QUU26" s="84"/>
      <c r="QUV26" s="84"/>
      <c r="QUW26" s="84"/>
      <c r="QUX26" s="84"/>
      <c r="QUY26" s="84"/>
      <c r="QUZ26" s="84"/>
      <c r="QVA26" s="84"/>
      <c r="QVB26" s="84"/>
      <c r="QVC26" s="84"/>
      <c r="QVD26" s="84"/>
      <c r="QVE26" s="84"/>
      <c r="QVF26" s="84"/>
      <c r="QVG26" s="84"/>
      <c r="QVH26" s="84"/>
      <c r="QVI26" s="84"/>
      <c r="QVJ26" s="84"/>
      <c r="QVK26" s="84"/>
      <c r="QVL26" s="84"/>
      <c r="QVM26" s="84"/>
      <c r="QVN26" s="84"/>
      <c r="QVO26" s="84"/>
      <c r="QVP26" s="84"/>
      <c r="QVQ26" s="84"/>
      <c r="QVR26" s="84"/>
      <c r="QVS26" s="84"/>
      <c r="QVT26" s="84"/>
      <c r="QVU26" s="84"/>
      <c r="QVV26" s="84"/>
      <c r="QVW26" s="84"/>
      <c r="QVX26" s="84"/>
      <c r="QVY26" s="84"/>
      <c r="QVZ26" s="84"/>
      <c r="QWA26" s="84"/>
      <c r="QWB26" s="84"/>
      <c r="QWC26" s="84"/>
      <c r="QWD26" s="84"/>
      <c r="QWE26" s="84"/>
      <c r="QWF26" s="84"/>
      <c r="QWG26" s="84"/>
      <c r="QWH26" s="84"/>
      <c r="QWI26" s="84"/>
      <c r="QWJ26" s="84"/>
      <c r="QWK26" s="84"/>
      <c r="QWL26" s="84"/>
      <c r="QWM26" s="84"/>
      <c r="QWN26" s="84"/>
      <c r="QWO26" s="84"/>
      <c r="QWP26" s="84"/>
      <c r="QWQ26" s="84"/>
      <c r="QWR26" s="84"/>
      <c r="QWS26" s="84"/>
      <c r="QWT26" s="84"/>
      <c r="QWU26" s="84"/>
      <c r="QWV26" s="84"/>
      <c r="QWW26" s="84"/>
      <c r="QWX26" s="84"/>
      <c r="QWY26" s="84"/>
      <c r="QWZ26" s="84"/>
      <c r="QXA26" s="84"/>
      <c r="QXB26" s="84"/>
      <c r="QXC26" s="84"/>
      <c r="QXD26" s="84"/>
      <c r="QXE26" s="84"/>
      <c r="QXF26" s="84"/>
      <c r="QXG26" s="84"/>
      <c r="QXH26" s="84"/>
      <c r="QXI26" s="84"/>
      <c r="QXJ26" s="84"/>
      <c r="QXK26" s="84"/>
      <c r="QXL26" s="84"/>
      <c r="QXM26" s="84"/>
      <c r="QXN26" s="84"/>
      <c r="QXO26" s="84"/>
      <c r="QXP26" s="84"/>
      <c r="QXQ26" s="84"/>
      <c r="QXR26" s="84"/>
      <c r="QXS26" s="84"/>
      <c r="QXT26" s="84"/>
      <c r="QXU26" s="84"/>
      <c r="QXV26" s="84"/>
      <c r="QXW26" s="84"/>
      <c r="QXX26" s="84"/>
      <c r="QXY26" s="84"/>
      <c r="QXZ26" s="84"/>
      <c r="QYA26" s="84"/>
      <c r="QYB26" s="84"/>
      <c r="QYC26" s="84"/>
      <c r="QYD26" s="84"/>
      <c r="QYE26" s="84"/>
      <c r="QYF26" s="84"/>
      <c r="QYG26" s="84"/>
      <c r="QYH26" s="84"/>
      <c r="QYI26" s="84"/>
      <c r="QYJ26" s="84"/>
      <c r="QYK26" s="84"/>
      <c r="QYL26" s="84"/>
      <c r="QYM26" s="84"/>
      <c r="QYN26" s="84"/>
      <c r="QYO26" s="84"/>
      <c r="QYP26" s="84"/>
      <c r="QYQ26" s="84"/>
      <c r="QYR26" s="84"/>
      <c r="QYS26" s="84"/>
      <c r="QYT26" s="84"/>
      <c r="QYU26" s="84"/>
      <c r="QYV26" s="84"/>
      <c r="QYW26" s="84"/>
      <c r="QYX26" s="84"/>
      <c r="QYY26" s="84"/>
      <c r="QYZ26" s="84"/>
      <c r="QZA26" s="84"/>
      <c r="QZB26" s="84"/>
      <c r="QZC26" s="84"/>
      <c r="QZD26" s="84"/>
      <c r="QZE26" s="84"/>
      <c r="QZF26" s="84"/>
      <c r="QZG26" s="84"/>
      <c r="QZH26" s="84"/>
      <c r="QZI26" s="84"/>
      <c r="QZJ26" s="84"/>
      <c r="QZK26" s="84"/>
      <c r="QZL26" s="84"/>
      <c r="QZM26" s="84"/>
      <c r="QZN26" s="84"/>
      <c r="QZO26" s="84"/>
      <c r="QZP26" s="84"/>
      <c r="QZQ26" s="84"/>
      <c r="QZR26" s="84"/>
      <c r="QZS26" s="84"/>
      <c r="QZT26" s="84"/>
      <c r="QZU26" s="84"/>
      <c r="QZV26" s="84"/>
      <c r="QZW26" s="84"/>
      <c r="QZX26" s="84"/>
      <c r="QZY26" s="84"/>
      <c r="QZZ26" s="84"/>
      <c r="RAA26" s="84"/>
      <c r="RAB26" s="84"/>
      <c r="RAC26" s="84"/>
      <c r="RAD26" s="84"/>
      <c r="RAE26" s="84"/>
      <c r="RAF26" s="84"/>
      <c r="RAG26" s="84"/>
      <c r="RAH26" s="84"/>
      <c r="RAI26" s="84"/>
      <c r="RAJ26" s="84"/>
      <c r="RAK26" s="84"/>
      <c r="RAL26" s="84"/>
      <c r="RAM26" s="84"/>
      <c r="RAN26" s="84"/>
      <c r="RAO26" s="84"/>
      <c r="RAP26" s="84"/>
      <c r="RAQ26" s="84"/>
      <c r="RAR26" s="84"/>
      <c r="RAS26" s="84"/>
      <c r="RAT26" s="84"/>
      <c r="RAU26" s="84"/>
      <c r="RAV26" s="84"/>
      <c r="RAW26" s="84"/>
      <c r="RAX26" s="84"/>
      <c r="RAY26" s="84"/>
      <c r="RAZ26" s="84"/>
      <c r="RBA26" s="84"/>
      <c r="RBB26" s="84"/>
      <c r="RBC26" s="84"/>
      <c r="RBD26" s="84"/>
      <c r="RBE26" s="84"/>
      <c r="RBF26" s="84"/>
      <c r="RBG26" s="84"/>
      <c r="RBH26" s="84"/>
      <c r="RBI26" s="84"/>
      <c r="RBJ26" s="84"/>
      <c r="RBK26" s="84"/>
      <c r="RBL26" s="84"/>
      <c r="RBM26" s="84"/>
      <c r="RBN26" s="84"/>
      <c r="RBO26" s="84"/>
      <c r="RBP26" s="84"/>
      <c r="RBQ26" s="84"/>
      <c r="RBR26" s="84"/>
      <c r="RBS26" s="84"/>
      <c r="RBT26" s="84"/>
      <c r="RBU26" s="84"/>
      <c r="RBV26" s="84"/>
      <c r="RBW26" s="84"/>
      <c r="RBX26" s="84"/>
      <c r="RBY26" s="84"/>
      <c r="RBZ26" s="84"/>
      <c r="RCA26" s="84"/>
      <c r="RCB26" s="84"/>
      <c r="RCC26" s="84"/>
      <c r="RCD26" s="84"/>
      <c r="RCE26" s="84"/>
      <c r="RCF26" s="84"/>
      <c r="RCG26" s="84"/>
      <c r="RCH26" s="84"/>
      <c r="RCI26" s="84"/>
      <c r="RCJ26" s="84"/>
      <c r="RCK26" s="84"/>
      <c r="RCL26" s="84"/>
      <c r="RCM26" s="84"/>
      <c r="RCN26" s="84"/>
      <c r="RCO26" s="84"/>
      <c r="RCP26" s="84"/>
      <c r="RCQ26" s="84"/>
      <c r="RCR26" s="84"/>
      <c r="RCS26" s="84"/>
      <c r="RCT26" s="84"/>
      <c r="RCU26" s="84"/>
      <c r="RCV26" s="84"/>
      <c r="RCW26" s="84"/>
      <c r="RCX26" s="84"/>
      <c r="RCY26" s="84"/>
      <c r="RCZ26" s="84"/>
      <c r="RDA26" s="84"/>
      <c r="RDB26" s="84"/>
      <c r="RDC26" s="84"/>
      <c r="RDD26" s="84"/>
      <c r="RDE26" s="84"/>
      <c r="RDF26" s="84"/>
      <c r="RDG26" s="84"/>
      <c r="RDH26" s="84"/>
      <c r="RDI26" s="84"/>
      <c r="RDJ26" s="84"/>
      <c r="RDK26" s="84"/>
      <c r="RDL26" s="84"/>
      <c r="RDM26" s="84"/>
      <c r="RDN26" s="84"/>
      <c r="RDO26" s="84"/>
      <c r="RDP26" s="84"/>
      <c r="RDQ26" s="84"/>
      <c r="RDR26" s="84"/>
      <c r="RDS26" s="84"/>
      <c r="RDT26" s="84"/>
      <c r="RDU26" s="84"/>
      <c r="RDV26" s="84"/>
      <c r="RDW26" s="84"/>
      <c r="RDX26" s="84"/>
      <c r="RDY26" s="84"/>
      <c r="RDZ26" s="84"/>
      <c r="REA26" s="84"/>
      <c r="REB26" s="84"/>
      <c r="REC26" s="84"/>
      <c r="RED26" s="84"/>
      <c r="REE26" s="84"/>
      <c r="REF26" s="84"/>
      <c r="REG26" s="84"/>
      <c r="REH26" s="84"/>
      <c r="REI26" s="84"/>
      <c r="REJ26" s="84"/>
      <c r="REK26" s="84"/>
      <c r="REL26" s="84"/>
      <c r="REM26" s="84"/>
      <c r="REN26" s="84"/>
      <c r="REO26" s="84"/>
      <c r="REP26" s="84"/>
      <c r="REQ26" s="84"/>
      <c r="RER26" s="84"/>
      <c r="RES26" s="84"/>
      <c r="RET26" s="84"/>
      <c r="REU26" s="84"/>
      <c r="REV26" s="84"/>
      <c r="REW26" s="84"/>
      <c r="REX26" s="84"/>
      <c r="REY26" s="84"/>
      <c r="REZ26" s="84"/>
      <c r="RFA26" s="84"/>
      <c r="RFB26" s="84"/>
      <c r="RFC26" s="84"/>
      <c r="RFD26" s="84"/>
      <c r="RFE26" s="84"/>
      <c r="RFF26" s="84"/>
      <c r="RFG26" s="84"/>
      <c r="RFH26" s="84"/>
      <c r="RFI26" s="84"/>
      <c r="RFJ26" s="84"/>
      <c r="RFK26" s="84"/>
      <c r="RFL26" s="84"/>
      <c r="RFM26" s="84"/>
      <c r="RFN26" s="84"/>
      <c r="RFO26" s="84"/>
      <c r="RFP26" s="84"/>
      <c r="RFQ26" s="84"/>
      <c r="RFR26" s="84"/>
      <c r="RFS26" s="84"/>
      <c r="RFT26" s="84"/>
      <c r="RFU26" s="84"/>
      <c r="RFV26" s="84"/>
      <c r="RFW26" s="84"/>
      <c r="RFX26" s="84"/>
      <c r="RFY26" s="84"/>
      <c r="RFZ26" s="84"/>
      <c r="RGA26" s="84"/>
      <c r="RGB26" s="84"/>
      <c r="RGC26" s="84"/>
      <c r="RGD26" s="84"/>
      <c r="RGE26" s="84"/>
      <c r="RGF26" s="84"/>
      <c r="RGG26" s="84"/>
      <c r="RGH26" s="84"/>
      <c r="RGI26" s="84"/>
      <c r="RGJ26" s="84"/>
      <c r="RGK26" s="84"/>
      <c r="RGL26" s="84"/>
      <c r="RGM26" s="84"/>
      <c r="RGN26" s="84"/>
      <c r="RGO26" s="84"/>
      <c r="RGP26" s="84"/>
      <c r="RGQ26" s="84"/>
      <c r="RGR26" s="84"/>
      <c r="RGS26" s="84"/>
      <c r="RGT26" s="84"/>
      <c r="RGU26" s="84"/>
      <c r="RGV26" s="84"/>
      <c r="RGW26" s="84"/>
      <c r="RGX26" s="84"/>
      <c r="RGY26" s="84"/>
      <c r="RGZ26" s="84"/>
      <c r="RHA26" s="84"/>
      <c r="RHB26" s="84"/>
      <c r="RHC26" s="84"/>
      <c r="RHD26" s="84"/>
      <c r="RHE26" s="84"/>
      <c r="RHF26" s="84"/>
      <c r="RHG26" s="84"/>
      <c r="RHH26" s="84"/>
      <c r="RHI26" s="84"/>
      <c r="RHJ26" s="84"/>
      <c r="RHK26" s="84"/>
      <c r="RHL26" s="84"/>
      <c r="RHM26" s="84"/>
      <c r="RHN26" s="84"/>
      <c r="RHO26" s="84"/>
      <c r="RHP26" s="84"/>
      <c r="RHQ26" s="84"/>
      <c r="RHR26" s="84"/>
      <c r="RHS26" s="84"/>
      <c r="RHT26" s="84"/>
      <c r="RHU26" s="84"/>
      <c r="RHV26" s="84"/>
      <c r="RHW26" s="84"/>
      <c r="RHX26" s="84"/>
      <c r="RHY26" s="84"/>
      <c r="RHZ26" s="84"/>
      <c r="RIA26" s="84"/>
      <c r="RIB26" s="84"/>
      <c r="RIC26" s="84"/>
      <c r="RID26" s="84"/>
      <c r="RIE26" s="84"/>
      <c r="RIF26" s="84"/>
      <c r="RIG26" s="84"/>
      <c r="RIH26" s="84"/>
      <c r="RII26" s="84"/>
      <c r="RIJ26" s="84"/>
      <c r="RIK26" s="84"/>
      <c r="RIL26" s="84"/>
      <c r="RIM26" s="84"/>
      <c r="RIN26" s="84"/>
      <c r="RIO26" s="84"/>
      <c r="RIP26" s="84"/>
      <c r="RIQ26" s="84"/>
      <c r="RIR26" s="84"/>
      <c r="RIS26" s="84"/>
      <c r="RIT26" s="84"/>
      <c r="RIU26" s="84"/>
      <c r="RIV26" s="84"/>
      <c r="RIW26" s="84"/>
      <c r="RIX26" s="84"/>
      <c r="RIY26" s="84"/>
      <c r="RIZ26" s="84"/>
      <c r="RJA26" s="84"/>
      <c r="RJB26" s="84"/>
      <c r="RJC26" s="84"/>
      <c r="RJD26" s="84"/>
      <c r="RJE26" s="84"/>
      <c r="RJF26" s="84"/>
      <c r="RJG26" s="84"/>
      <c r="RJH26" s="84"/>
      <c r="RJI26" s="84"/>
      <c r="RJJ26" s="84"/>
      <c r="RJK26" s="84"/>
      <c r="RJL26" s="84"/>
      <c r="RJM26" s="84"/>
      <c r="RJN26" s="84"/>
      <c r="RJO26" s="84"/>
      <c r="RJP26" s="84"/>
      <c r="RJQ26" s="84"/>
      <c r="RJR26" s="84"/>
      <c r="RJS26" s="84"/>
      <c r="RJT26" s="84"/>
      <c r="RJU26" s="84"/>
      <c r="RJV26" s="84"/>
      <c r="RJW26" s="84"/>
      <c r="RJX26" s="84"/>
      <c r="RJY26" s="84"/>
      <c r="RJZ26" s="84"/>
      <c r="RKA26" s="84"/>
      <c r="RKB26" s="84"/>
      <c r="RKC26" s="84"/>
      <c r="RKD26" s="84"/>
      <c r="RKE26" s="84"/>
      <c r="RKF26" s="84"/>
      <c r="RKG26" s="84"/>
      <c r="RKH26" s="84"/>
      <c r="RKI26" s="84"/>
      <c r="RKJ26" s="84"/>
      <c r="RKK26" s="84"/>
      <c r="RKL26" s="84"/>
      <c r="RKM26" s="84"/>
      <c r="RKN26" s="84"/>
      <c r="RKO26" s="84"/>
      <c r="RKP26" s="84"/>
      <c r="RKQ26" s="84"/>
      <c r="RKR26" s="84"/>
      <c r="RKS26" s="84"/>
      <c r="RKT26" s="84"/>
      <c r="RKU26" s="84"/>
      <c r="RKV26" s="84"/>
      <c r="RKW26" s="84"/>
      <c r="RKX26" s="84"/>
      <c r="RKY26" s="84"/>
      <c r="RKZ26" s="84"/>
      <c r="RLA26" s="84"/>
      <c r="RLB26" s="84"/>
      <c r="RLC26" s="84"/>
      <c r="RLD26" s="84"/>
      <c r="RLE26" s="84"/>
      <c r="RLF26" s="84"/>
      <c r="RLG26" s="84"/>
      <c r="RLH26" s="84"/>
      <c r="RLI26" s="84"/>
      <c r="RLJ26" s="84"/>
      <c r="RLK26" s="84"/>
      <c r="RLL26" s="84"/>
      <c r="RLM26" s="84"/>
      <c r="RLN26" s="84"/>
      <c r="RLO26" s="84"/>
      <c r="RLP26" s="84"/>
      <c r="RLQ26" s="84"/>
      <c r="RLR26" s="84"/>
      <c r="RLS26" s="84"/>
      <c r="RLT26" s="84"/>
      <c r="RLU26" s="84"/>
      <c r="RLV26" s="84"/>
      <c r="RLW26" s="84"/>
      <c r="RLX26" s="84"/>
      <c r="RLY26" s="84"/>
      <c r="RLZ26" s="84"/>
      <c r="RMA26" s="84"/>
      <c r="RMB26" s="84"/>
      <c r="RMC26" s="84"/>
      <c r="RMD26" s="84"/>
      <c r="RME26" s="84"/>
      <c r="RMF26" s="84"/>
      <c r="RMG26" s="84"/>
      <c r="RMH26" s="84"/>
      <c r="RMI26" s="84"/>
      <c r="RMJ26" s="84"/>
      <c r="RMK26" s="84"/>
      <c r="RML26" s="84"/>
      <c r="RMM26" s="84"/>
      <c r="RMN26" s="84"/>
      <c r="RMO26" s="84"/>
      <c r="RMP26" s="84"/>
      <c r="RMQ26" s="84"/>
      <c r="RMR26" s="84"/>
      <c r="RMS26" s="84"/>
      <c r="RMT26" s="84"/>
      <c r="RMU26" s="84"/>
      <c r="RMV26" s="84"/>
      <c r="RMW26" s="84"/>
      <c r="RMX26" s="84"/>
      <c r="RMY26" s="84"/>
      <c r="RMZ26" s="84"/>
      <c r="RNA26" s="84"/>
      <c r="RNB26" s="84"/>
      <c r="RNC26" s="84"/>
      <c r="RND26" s="84"/>
      <c r="RNE26" s="84"/>
      <c r="RNF26" s="84"/>
      <c r="RNG26" s="84"/>
      <c r="RNH26" s="84"/>
      <c r="RNI26" s="84"/>
      <c r="RNJ26" s="84"/>
      <c r="RNK26" s="84"/>
      <c r="RNL26" s="84"/>
      <c r="RNM26" s="84"/>
      <c r="RNN26" s="84"/>
      <c r="RNO26" s="84"/>
      <c r="RNP26" s="84"/>
      <c r="RNQ26" s="84"/>
      <c r="RNR26" s="84"/>
      <c r="RNS26" s="84"/>
      <c r="RNT26" s="84"/>
      <c r="RNU26" s="84"/>
      <c r="RNV26" s="84"/>
      <c r="RNW26" s="84"/>
      <c r="RNX26" s="84"/>
      <c r="RNY26" s="84"/>
      <c r="RNZ26" s="84"/>
      <c r="ROA26" s="84"/>
      <c r="ROB26" s="84"/>
      <c r="ROC26" s="84"/>
      <c r="ROD26" s="84"/>
      <c r="ROE26" s="84"/>
      <c r="ROF26" s="84"/>
      <c r="ROG26" s="84"/>
      <c r="ROH26" s="84"/>
      <c r="ROI26" s="84"/>
      <c r="ROJ26" s="84"/>
      <c r="ROK26" s="84"/>
      <c r="ROL26" s="84"/>
      <c r="ROM26" s="84"/>
      <c r="RON26" s="84"/>
      <c r="ROO26" s="84"/>
      <c r="ROP26" s="84"/>
      <c r="ROQ26" s="84"/>
      <c r="ROR26" s="84"/>
      <c r="ROS26" s="84"/>
      <c r="ROT26" s="84"/>
      <c r="ROU26" s="84"/>
      <c r="ROV26" s="84"/>
      <c r="ROW26" s="84"/>
      <c r="ROX26" s="84"/>
      <c r="ROY26" s="84"/>
      <c r="ROZ26" s="84"/>
      <c r="RPA26" s="84"/>
      <c r="RPB26" s="84"/>
      <c r="RPC26" s="84"/>
      <c r="RPD26" s="84"/>
      <c r="RPE26" s="84"/>
      <c r="RPF26" s="84"/>
      <c r="RPG26" s="84"/>
      <c r="RPH26" s="84"/>
      <c r="RPI26" s="84"/>
      <c r="RPJ26" s="84"/>
      <c r="RPK26" s="84"/>
      <c r="RPL26" s="84"/>
      <c r="RPM26" s="84"/>
      <c r="RPN26" s="84"/>
      <c r="RPO26" s="84"/>
      <c r="RPP26" s="84"/>
      <c r="RPQ26" s="84"/>
      <c r="RPR26" s="84"/>
      <c r="RPS26" s="84"/>
      <c r="RPT26" s="84"/>
      <c r="RPU26" s="84"/>
      <c r="RPV26" s="84"/>
      <c r="RPW26" s="84"/>
      <c r="RPX26" s="84"/>
      <c r="RPY26" s="84"/>
      <c r="RPZ26" s="84"/>
      <c r="RQA26" s="84"/>
      <c r="RQB26" s="84"/>
      <c r="RQC26" s="84"/>
      <c r="RQD26" s="84"/>
      <c r="RQE26" s="84"/>
      <c r="RQF26" s="84"/>
      <c r="RQG26" s="84"/>
      <c r="RQH26" s="84"/>
      <c r="RQI26" s="84"/>
      <c r="RQJ26" s="84"/>
      <c r="RQK26" s="84"/>
      <c r="RQL26" s="84"/>
      <c r="RQM26" s="84"/>
      <c r="RQN26" s="84"/>
      <c r="RQO26" s="84"/>
      <c r="RQP26" s="84"/>
      <c r="RQQ26" s="84"/>
      <c r="RQR26" s="84"/>
      <c r="RQS26" s="84"/>
      <c r="RQT26" s="84"/>
      <c r="RQU26" s="84"/>
      <c r="RQV26" s="84"/>
      <c r="RQW26" s="84"/>
      <c r="RQX26" s="84"/>
      <c r="RQY26" s="84"/>
      <c r="RQZ26" s="84"/>
      <c r="RRA26" s="84"/>
      <c r="RRB26" s="84"/>
      <c r="RRC26" s="84"/>
      <c r="RRD26" s="84"/>
      <c r="RRE26" s="84"/>
      <c r="RRF26" s="84"/>
      <c r="RRG26" s="84"/>
      <c r="RRH26" s="84"/>
      <c r="RRI26" s="84"/>
      <c r="RRJ26" s="84"/>
      <c r="RRK26" s="84"/>
      <c r="RRL26" s="84"/>
      <c r="RRM26" s="84"/>
      <c r="RRN26" s="84"/>
      <c r="RRO26" s="84"/>
      <c r="RRP26" s="84"/>
      <c r="RRQ26" s="84"/>
      <c r="RRR26" s="84"/>
      <c r="RRS26" s="84"/>
      <c r="RRT26" s="84"/>
      <c r="RRU26" s="84"/>
      <c r="RRV26" s="84"/>
      <c r="RRW26" s="84"/>
      <c r="RRX26" s="84"/>
      <c r="RRY26" s="84"/>
      <c r="RRZ26" s="84"/>
      <c r="RSA26" s="84"/>
      <c r="RSB26" s="84"/>
      <c r="RSC26" s="84"/>
      <c r="RSD26" s="84"/>
      <c r="RSE26" s="84"/>
      <c r="RSF26" s="84"/>
      <c r="RSG26" s="84"/>
      <c r="RSH26" s="84"/>
      <c r="RSI26" s="84"/>
      <c r="RSJ26" s="84"/>
      <c r="RSK26" s="84"/>
      <c r="RSL26" s="84"/>
      <c r="RSM26" s="84"/>
      <c r="RSN26" s="84"/>
      <c r="RSO26" s="84"/>
      <c r="RSP26" s="84"/>
      <c r="RSQ26" s="84"/>
      <c r="RSR26" s="84"/>
      <c r="RSS26" s="84"/>
      <c r="RST26" s="84"/>
      <c r="RSU26" s="84"/>
      <c r="RSV26" s="84"/>
      <c r="RSW26" s="84"/>
      <c r="RSX26" s="84"/>
      <c r="RSY26" s="84"/>
      <c r="RSZ26" s="84"/>
      <c r="RTA26" s="84"/>
      <c r="RTB26" s="84"/>
      <c r="RTC26" s="84"/>
      <c r="RTD26" s="84"/>
      <c r="RTE26" s="84"/>
      <c r="RTF26" s="84"/>
      <c r="RTG26" s="84"/>
      <c r="RTH26" s="84"/>
      <c r="RTI26" s="84"/>
      <c r="RTJ26" s="84"/>
      <c r="RTK26" s="84"/>
      <c r="RTL26" s="84"/>
      <c r="RTM26" s="84"/>
      <c r="RTN26" s="84"/>
      <c r="RTO26" s="84"/>
      <c r="RTP26" s="84"/>
      <c r="RTQ26" s="84"/>
      <c r="RTR26" s="84"/>
      <c r="RTS26" s="84"/>
      <c r="RTT26" s="84"/>
      <c r="RTU26" s="84"/>
      <c r="RTV26" s="84"/>
      <c r="RTW26" s="84"/>
      <c r="RTX26" s="84"/>
      <c r="RTY26" s="84"/>
      <c r="RTZ26" s="84"/>
      <c r="RUA26" s="84"/>
      <c r="RUB26" s="84"/>
      <c r="RUC26" s="84"/>
      <c r="RUD26" s="84"/>
      <c r="RUE26" s="84"/>
      <c r="RUF26" s="84"/>
      <c r="RUG26" s="84"/>
      <c r="RUH26" s="84"/>
      <c r="RUI26" s="84"/>
      <c r="RUJ26" s="84"/>
      <c r="RUK26" s="84"/>
      <c r="RUL26" s="84"/>
      <c r="RUM26" s="84"/>
      <c r="RUN26" s="84"/>
      <c r="RUO26" s="84"/>
      <c r="RUP26" s="84"/>
      <c r="RUQ26" s="84"/>
      <c r="RUR26" s="84"/>
      <c r="RUS26" s="84"/>
      <c r="RUT26" s="84"/>
      <c r="RUU26" s="84"/>
      <c r="RUV26" s="84"/>
      <c r="RUW26" s="84"/>
      <c r="RUX26" s="84"/>
      <c r="RUY26" s="84"/>
      <c r="RUZ26" s="84"/>
      <c r="RVA26" s="84"/>
      <c r="RVB26" s="84"/>
      <c r="RVC26" s="84"/>
      <c r="RVD26" s="84"/>
      <c r="RVE26" s="84"/>
      <c r="RVF26" s="84"/>
      <c r="RVG26" s="84"/>
      <c r="RVH26" s="84"/>
      <c r="RVI26" s="84"/>
      <c r="RVJ26" s="84"/>
      <c r="RVK26" s="84"/>
      <c r="RVL26" s="84"/>
      <c r="RVM26" s="84"/>
      <c r="RVN26" s="84"/>
      <c r="RVO26" s="84"/>
      <c r="RVP26" s="84"/>
      <c r="RVQ26" s="84"/>
      <c r="RVR26" s="84"/>
      <c r="RVS26" s="84"/>
      <c r="RVT26" s="84"/>
      <c r="RVU26" s="84"/>
      <c r="RVV26" s="84"/>
      <c r="RVW26" s="84"/>
      <c r="RVX26" s="84"/>
      <c r="RVY26" s="84"/>
      <c r="RVZ26" s="84"/>
      <c r="RWA26" s="84"/>
      <c r="RWB26" s="84"/>
      <c r="RWC26" s="84"/>
      <c r="RWD26" s="84"/>
      <c r="RWE26" s="84"/>
      <c r="RWF26" s="84"/>
      <c r="RWG26" s="84"/>
      <c r="RWH26" s="84"/>
      <c r="RWI26" s="84"/>
      <c r="RWJ26" s="84"/>
      <c r="RWK26" s="84"/>
      <c r="RWL26" s="84"/>
      <c r="RWM26" s="84"/>
      <c r="RWN26" s="84"/>
      <c r="RWO26" s="84"/>
      <c r="RWP26" s="84"/>
      <c r="RWQ26" s="84"/>
      <c r="RWR26" s="84"/>
      <c r="RWS26" s="84"/>
      <c r="RWT26" s="84"/>
      <c r="RWU26" s="84"/>
      <c r="RWV26" s="84"/>
      <c r="RWW26" s="84"/>
      <c r="RWX26" s="84"/>
      <c r="RWY26" s="84"/>
      <c r="RWZ26" s="84"/>
      <c r="RXA26" s="84"/>
      <c r="RXB26" s="84"/>
      <c r="RXC26" s="84"/>
      <c r="RXD26" s="84"/>
      <c r="RXE26" s="84"/>
      <c r="RXF26" s="84"/>
      <c r="RXG26" s="84"/>
      <c r="RXH26" s="84"/>
      <c r="RXI26" s="84"/>
      <c r="RXJ26" s="84"/>
      <c r="RXK26" s="84"/>
      <c r="RXL26" s="84"/>
      <c r="RXM26" s="84"/>
      <c r="RXN26" s="84"/>
      <c r="RXO26" s="84"/>
      <c r="RXP26" s="84"/>
      <c r="RXQ26" s="84"/>
      <c r="RXR26" s="84"/>
      <c r="RXS26" s="84"/>
      <c r="RXT26" s="84"/>
      <c r="RXU26" s="84"/>
      <c r="RXV26" s="84"/>
      <c r="RXW26" s="84"/>
      <c r="RXX26" s="84"/>
      <c r="RXY26" s="84"/>
      <c r="RXZ26" s="84"/>
      <c r="RYA26" s="84"/>
      <c r="RYB26" s="84"/>
      <c r="RYC26" s="84"/>
      <c r="RYD26" s="84"/>
      <c r="RYE26" s="84"/>
      <c r="RYF26" s="84"/>
      <c r="RYG26" s="84"/>
      <c r="RYH26" s="84"/>
      <c r="RYI26" s="84"/>
      <c r="RYJ26" s="84"/>
      <c r="RYK26" s="84"/>
      <c r="RYL26" s="84"/>
      <c r="RYM26" s="84"/>
      <c r="RYN26" s="84"/>
      <c r="RYO26" s="84"/>
      <c r="RYP26" s="84"/>
      <c r="RYQ26" s="84"/>
      <c r="RYR26" s="84"/>
      <c r="RYS26" s="84"/>
      <c r="RYT26" s="84"/>
      <c r="RYU26" s="84"/>
      <c r="RYV26" s="84"/>
      <c r="RYW26" s="84"/>
      <c r="RYX26" s="84"/>
      <c r="RYY26" s="84"/>
      <c r="RYZ26" s="84"/>
      <c r="RZA26" s="84"/>
      <c r="RZB26" s="84"/>
      <c r="RZC26" s="84"/>
      <c r="RZD26" s="84"/>
      <c r="RZE26" s="84"/>
      <c r="RZF26" s="84"/>
      <c r="RZG26" s="84"/>
      <c r="RZH26" s="84"/>
      <c r="RZI26" s="84"/>
      <c r="RZJ26" s="84"/>
      <c r="RZK26" s="84"/>
      <c r="RZL26" s="84"/>
      <c r="RZM26" s="84"/>
      <c r="RZN26" s="84"/>
      <c r="RZO26" s="84"/>
      <c r="RZP26" s="84"/>
      <c r="RZQ26" s="84"/>
      <c r="RZR26" s="84"/>
      <c r="RZS26" s="84"/>
      <c r="RZT26" s="84"/>
      <c r="RZU26" s="84"/>
      <c r="RZV26" s="84"/>
      <c r="RZW26" s="84"/>
      <c r="RZX26" s="84"/>
      <c r="RZY26" s="84"/>
      <c r="RZZ26" s="84"/>
      <c r="SAA26" s="84"/>
      <c r="SAB26" s="84"/>
      <c r="SAC26" s="84"/>
      <c r="SAD26" s="84"/>
      <c r="SAE26" s="84"/>
      <c r="SAF26" s="84"/>
      <c r="SAG26" s="84"/>
      <c r="SAH26" s="84"/>
      <c r="SAI26" s="84"/>
      <c r="SAJ26" s="84"/>
      <c r="SAK26" s="84"/>
      <c r="SAL26" s="84"/>
      <c r="SAM26" s="84"/>
      <c r="SAN26" s="84"/>
      <c r="SAO26" s="84"/>
      <c r="SAP26" s="84"/>
      <c r="SAQ26" s="84"/>
      <c r="SAR26" s="84"/>
      <c r="SAS26" s="84"/>
      <c r="SAT26" s="84"/>
      <c r="SAU26" s="84"/>
      <c r="SAV26" s="84"/>
      <c r="SAW26" s="84"/>
      <c r="SAX26" s="84"/>
      <c r="SAY26" s="84"/>
      <c r="SAZ26" s="84"/>
      <c r="SBA26" s="84"/>
      <c r="SBB26" s="84"/>
      <c r="SBC26" s="84"/>
      <c r="SBD26" s="84"/>
      <c r="SBE26" s="84"/>
      <c r="SBF26" s="84"/>
      <c r="SBG26" s="84"/>
      <c r="SBH26" s="84"/>
      <c r="SBI26" s="84"/>
      <c r="SBJ26" s="84"/>
      <c r="SBK26" s="84"/>
      <c r="SBL26" s="84"/>
      <c r="SBM26" s="84"/>
      <c r="SBN26" s="84"/>
      <c r="SBO26" s="84"/>
      <c r="SBP26" s="84"/>
      <c r="SBQ26" s="84"/>
      <c r="SBR26" s="84"/>
      <c r="SBS26" s="84"/>
      <c r="SBT26" s="84"/>
      <c r="SBU26" s="84"/>
      <c r="SBV26" s="84"/>
      <c r="SBW26" s="84"/>
      <c r="SBX26" s="84"/>
      <c r="SBY26" s="84"/>
      <c r="SBZ26" s="84"/>
      <c r="SCA26" s="84"/>
      <c r="SCB26" s="84"/>
      <c r="SCC26" s="84"/>
      <c r="SCD26" s="84"/>
      <c r="SCE26" s="84"/>
      <c r="SCF26" s="84"/>
      <c r="SCG26" s="84"/>
      <c r="SCH26" s="84"/>
      <c r="SCI26" s="84"/>
      <c r="SCJ26" s="84"/>
      <c r="SCK26" s="84"/>
      <c r="SCL26" s="84"/>
      <c r="SCM26" s="84"/>
      <c r="SCN26" s="84"/>
      <c r="SCO26" s="84"/>
      <c r="SCP26" s="84"/>
      <c r="SCQ26" s="84"/>
      <c r="SCR26" s="84"/>
      <c r="SCS26" s="84"/>
      <c r="SCT26" s="84"/>
      <c r="SCU26" s="84"/>
      <c r="SCV26" s="84"/>
      <c r="SCW26" s="84"/>
      <c r="SCX26" s="84"/>
      <c r="SCY26" s="84"/>
      <c r="SCZ26" s="84"/>
      <c r="SDA26" s="84"/>
      <c r="SDB26" s="84"/>
      <c r="SDC26" s="84"/>
      <c r="SDD26" s="84"/>
      <c r="SDE26" s="84"/>
      <c r="SDF26" s="84"/>
      <c r="SDG26" s="84"/>
      <c r="SDH26" s="84"/>
      <c r="SDI26" s="84"/>
      <c r="SDJ26" s="84"/>
      <c r="SDK26" s="84"/>
      <c r="SDL26" s="84"/>
      <c r="SDM26" s="84"/>
      <c r="SDN26" s="84"/>
      <c r="SDO26" s="84"/>
      <c r="SDP26" s="84"/>
      <c r="SDQ26" s="84"/>
      <c r="SDR26" s="84"/>
      <c r="SDS26" s="84"/>
      <c r="SDT26" s="84"/>
      <c r="SDU26" s="84"/>
      <c r="SDV26" s="84"/>
      <c r="SDW26" s="84"/>
      <c r="SDX26" s="84"/>
      <c r="SDY26" s="84"/>
      <c r="SDZ26" s="84"/>
      <c r="SEA26" s="84"/>
      <c r="SEB26" s="84"/>
      <c r="SEC26" s="84"/>
      <c r="SED26" s="84"/>
      <c r="SEE26" s="84"/>
      <c r="SEF26" s="84"/>
      <c r="SEG26" s="84"/>
      <c r="SEH26" s="84"/>
      <c r="SEI26" s="84"/>
      <c r="SEJ26" s="84"/>
      <c r="SEK26" s="84"/>
      <c r="SEL26" s="84"/>
      <c r="SEM26" s="84"/>
      <c r="SEN26" s="84"/>
      <c r="SEO26" s="84"/>
      <c r="SEP26" s="84"/>
      <c r="SEQ26" s="84"/>
      <c r="SER26" s="84"/>
      <c r="SES26" s="84"/>
      <c r="SET26" s="84"/>
      <c r="SEU26" s="84"/>
      <c r="SEV26" s="84"/>
      <c r="SEW26" s="84"/>
      <c r="SEX26" s="84"/>
      <c r="SEY26" s="84"/>
      <c r="SEZ26" s="84"/>
      <c r="SFA26" s="84"/>
      <c r="SFB26" s="84"/>
      <c r="SFC26" s="84"/>
      <c r="SFD26" s="84"/>
      <c r="SFE26" s="84"/>
      <c r="SFF26" s="84"/>
      <c r="SFG26" s="84"/>
      <c r="SFH26" s="84"/>
      <c r="SFI26" s="84"/>
      <c r="SFJ26" s="84"/>
      <c r="SFK26" s="84"/>
      <c r="SFL26" s="84"/>
      <c r="SFM26" s="84"/>
      <c r="SFN26" s="84"/>
      <c r="SFO26" s="84"/>
      <c r="SFP26" s="84"/>
      <c r="SFQ26" s="84"/>
      <c r="SFR26" s="84"/>
      <c r="SFS26" s="84"/>
      <c r="SFT26" s="84"/>
      <c r="SFU26" s="84"/>
      <c r="SFV26" s="84"/>
      <c r="SFW26" s="84"/>
      <c r="SFX26" s="84"/>
      <c r="SFY26" s="84"/>
      <c r="SFZ26" s="84"/>
      <c r="SGA26" s="84"/>
      <c r="SGB26" s="84"/>
      <c r="SGC26" s="84"/>
      <c r="SGD26" s="84"/>
      <c r="SGE26" s="84"/>
      <c r="SGF26" s="84"/>
      <c r="SGG26" s="84"/>
      <c r="SGH26" s="84"/>
      <c r="SGI26" s="84"/>
      <c r="SGJ26" s="84"/>
      <c r="SGK26" s="84"/>
      <c r="SGL26" s="84"/>
      <c r="SGM26" s="84"/>
      <c r="SGN26" s="84"/>
      <c r="SGO26" s="84"/>
      <c r="SGP26" s="84"/>
      <c r="SGQ26" s="84"/>
      <c r="SGR26" s="84"/>
      <c r="SGS26" s="84"/>
      <c r="SGT26" s="84"/>
      <c r="SGU26" s="84"/>
      <c r="SGV26" s="84"/>
      <c r="SGW26" s="84"/>
      <c r="SGX26" s="84"/>
      <c r="SGY26" s="84"/>
      <c r="SGZ26" s="84"/>
      <c r="SHA26" s="84"/>
      <c r="SHB26" s="84"/>
      <c r="SHC26" s="84"/>
      <c r="SHD26" s="84"/>
      <c r="SHE26" s="84"/>
      <c r="SHF26" s="84"/>
      <c r="SHG26" s="84"/>
      <c r="SHH26" s="84"/>
      <c r="SHI26" s="84"/>
      <c r="SHJ26" s="84"/>
      <c r="SHK26" s="84"/>
      <c r="SHL26" s="84"/>
      <c r="SHM26" s="84"/>
      <c r="SHN26" s="84"/>
      <c r="SHO26" s="84"/>
      <c r="SHP26" s="84"/>
      <c r="SHQ26" s="84"/>
      <c r="SHR26" s="84"/>
      <c r="SHS26" s="84"/>
      <c r="SHT26" s="84"/>
      <c r="SHU26" s="84"/>
      <c r="SHV26" s="84"/>
      <c r="SHW26" s="84"/>
      <c r="SHX26" s="84"/>
      <c r="SHY26" s="84"/>
      <c r="SHZ26" s="84"/>
      <c r="SIA26" s="84"/>
      <c r="SIB26" s="84"/>
      <c r="SIC26" s="84"/>
      <c r="SID26" s="84"/>
      <c r="SIE26" s="84"/>
      <c r="SIF26" s="84"/>
      <c r="SIG26" s="84"/>
      <c r="SIH26" s="84"/>
      <c r="SII26" s="84"/>
      <c r="SIJ26" s="84"/>
      <c r="SIK26" s="84"/>
      <c r="SIL26" s="84"/>
      <c r="SIM26" s="84"/>
      <c r="SIN26" s="84"/>
      <c r="SIO26" s="84"/>
      <c r="SIP26" s="84"/>
      <c r="SIQ26" s="84"/>
      <c r="SIR26" s="84"/>
      <c r="SIS26" s="84"/>
      <c r="SIT26" s="84"/>
      <c r="SIU26" s="84"/>
      <c r="SIV26" s="84"/>
      <c r="SIW26" s="84"/>
      <c r="SIX26" s="84"/>
      <c r="SIY26" s="84"/>
      <c r="SIZ26" s="84"/>
      <c r="SJA26" s="84"/>
      <c r="SJB26" s="84"/>
      <c r="SJC26" s="84"/>
      <c r="SJD26" s="84"/>
      <c r="SJE26" s="84"/>
      <c r="SJF26" s="84"/>
      <c r="SJG26" s="84"/>
      <c r="SJH26" s="84"/>
      <c r="SJI26" s="84"/>
      <c r="SJJ26" s="84"/>
      <c r="SJK26" s="84"/>
      <c r="SJL26" s="84"/>
      <c r="SJM26" s="84"/>
      <c r="SJN26" s="84"/>
      <c r="SJO26" s="84"/>
      <c r="SJP26" s="84"/>
      <c r="SJQ26" s="84"/>
      <c r="SJR26" s="84"/>
      <c r="SJS26" s="84"/>
      <c r="SJT26" s="84"/>
      <c r="SJU26" s="84"/>
      <c r="SJV26" s="84"/>
      <c r="SJW26" s="84"/>
      <c r="SJX26" s="84"/>
      <c r="SJY26" s="84"/>
      <c r="SJZ26" s="84"/>
      <c r="SKA26" s="84"/>
      <c r="SKB26" s="84"/>
      <c r="SKC26" s="84"/>
      <c r="SKD26" s="84"/>
      <c r="SKE26" s="84"/>
      <c r="SKF26" s="84"/>
      <c r="SKG26" s="84"/>
      <c r="SKH26" s="84"/>
      <c r="SKI26" s="84"/>
      <c r="SKJ26" s="84"/>
      <c r="SKK26" s="84"/>
      <c r="SKL26" s="84"/>
      <c r="SKM26" s="84"/>
      <c r="SKN26" s="84"/>
      <c r="SKO26" s="84"/>
      <c r="SKP26" s="84"/>
      <c r="SKQ26" s="84"/>
      <c r="SKR26" s="84"/>
      <c r="SKS26" s="84"/>
      <c r="SKT26" s="84"/>
      <c r="SKU26" s="84"/>
      <c r="SKV26" s="84"/>
      <c r="SKW26" s="84"/>
      <c r="SKX26" s="84"/>
      <c r="SKY26" s="84"/>
      <c r="SKZ26" s="84"/>
      <c r="SLA26" s="84"/>
      <c r="SLB26" s="84"/>
      <c r="SLC26" s="84"/>
      <c r="SLD26" s="84"/>
      <c r="SLE26" s="84"/>
      <c r="SLF26" s="84"/>
      <c r="SLG26" s="84"/>
      <c r="SLH26" s="84"/>
      <c r="SLI26" s="84"/>
      <c r="SLJ26" s="84"/>
      <c r="SLK26" s="84"/>
      <c r="SLL26" s="84"/>
      <c r="SLM26" s="84"/>
      <c r="SLN26" s="84"/>
      <c r="SLO26" s="84"/>
      <c r="SLP26" s="84"/>
      <c r="SLQ26" s="84"/>
      <c r="SLR26" s="84"/>
      <c r="SLS26" s="84"/>
      <c r="SLT26" s="84"/>
      <c r="SLU26" s="84"/>
      <c r="SLV26" s="84"/>
      <c r="SLW26" s="84"/>
      <c r="SLX26" s="84"/>
      <c r="SLY26" s="84"/>
      <c r="SLZ26" s="84"/>
      <c r="SMA26" s="84"/>
      <c r="SMB26" s="84"/>
      <c r="SMC26" s="84"/>
      <c r="SMD26" s="84"/>
      <c r="SME26" s="84"/>
      <c r="SMF26" s="84"/>
      <c r="SMG26" s="84"/>
      <c r="SMH26" s="84"/>
      <c r="SMI26" s="84"/>
      <c r="SMJ26" s="84"/>
      <c r="SMK26" s="84"/>
      <c r="SML26" s="84"/>
      <c r="SMM26" s="84"/>
      <c r="SMN26" s="84"/>
      <c r="SMO26" s="84"/>
      <c r="SMP26" s="84"/>
      <c r="SMQ26" s="84"/>
      <c r="SMR26" s="84"/>
      <c r="SMS26" s="84"/>
      <c r="SMT26" s="84"/>
      <c r="SMU26" s="84"/>
      <c r="SMV26" s="84"/>
      <c r="SMW26" s="84"/>
      <c r="SMX26" s="84"/>
      <c r="SMY26" s="84"/>
      <c r="SMZ26" s="84"/>
      <c r="SNA26" s="84"/>
      <c r="SNB26" s="84"/>
      <c r="SNC26" s="84"/>
      <c r="SND26" s="84"/>
      <c r="SNE26" s="84"/>
      <c r="SNF26" s="84"/>
      <c r="SNG26" s="84"/>
      <c r="SNH26" s="84"/>
      <c r="SNI26" s="84"/>
      <c r="SNJ26" s="84"/>
      <c r="SNK26" s="84"/>
      <c r="SNL26" s="84"/>
      <c r="SNM26" s="84"/>
      <c r="SNN26" s="84"/>
      <c r="SNO26" s="84"/>
      <c r="SNP26" s="84"/>
      <c r="SNQ26" s="84"/>
      <c r="SNR26" s="84"/>
      <c r="SNS26" s="84"/>
      <c r="SNT26" s="84"/>
      <c r="SNU26" s="84"/>
      <c r="SNV26" s="84"/>
      <c r="SNW26" s="84"/>
      <c r="SNX26" s="84"/>
      <c r="SNY26" s="84"/>
      <c r="SNZ26" s="84"/>
      <c r="SOA26" s="84"/>
      <c r="SOB26" s="84"/>
      <c r="SOC26" s="84"/>
      <c r="SOD26" s="84"/>
      <c r="SOE26" s="84"/>
      <c r="SOF26" s="84"/>
      <c r="SOG26" s="84"/>
      <c r="SOH26" s="84"/>
      <c r="SOI26" s="84"/>
      <c r="SOJ26" s="84"/>
      <c r="SOK26" s="84"/>
      <c r="SOL26" s="84"/>
      <c r="SOM26" s="84"/>
      <c r="SON26" s="84"/>
      <c r="SOO26" s="84"/>
      <c r="SOP26" s="84"/>
      <c r="SOQ26" s="84"/>
      <c r="SOR26" s="84"/>
      <c r="SOS26" s="84"/>
      <c r="SOT26" s="84"/>
      <c r="SOU26" s="84"/>
      <c r="SOV26" s="84"/>
      <c r="SOW26" s="84"/>
      <c r="SOX26" s="84"/>
      <c r="SOY26" s="84"/>
      <c r="SOZ26" s="84"/>
      <c r="SPA26" s="84"/>
      <c r="SPB26" s="84"/>
      <c r="SPC26" s="84"/>
      <c r="SPD26" s="84"/>
      <c r="SPE26" s="84"/>
      <c r="SPF26" s="84"/>
      <c r="SPG26" s="84"/>
      <c r="SPH26" s="84"/>
      <c r="SPI26" s="84"/>
      <c r="SPJ26" s="84"/>
      <c r="SPK26" s="84"/>
      <c r="SPL26" s="84"/>
      <c r="SPM26" s="84"/>
      <c r="SPN26" s="84"/>
      <c r="SPO26" s="84"/>
      <c r="SPP26" s="84"/>
      <c r="SPQ26" s="84"/>
      <c r="SPR26" s="84"/>
      <c r="SPS26" s="84"/>
      <c r="SPT26" s="84"/>
      <c r="SPU26" s="84"/>
      <c r="SPV26" s="84"/>
      <c r="SPW26" s="84"/>
      <c r="SPX26" s="84"/>
      <c r="SPY26" s="84"/>
      <c r="SPZ26" s="84"/>
      <c r="SQA26" s="84"/>
      <c r="SQB26" s="84"/>
      <c r="SQC26" s="84"/>
      <c r="SQD26" s="84"/>
      <c r="SQE26" s="84"/>
      <c r="SQF26" s="84"/>
      <c r="SQG26" s="84"/>
      <c r="SQH26" s="84"/>
      <c r="SQI26" s="84"/>
      <c r="SQJ26" s="84"/>
      <c r="SQK26" s="84"/>
      <c r="SQL26" s="84"/>
      <c r="SQM26" s="84"/>
      <c r="SQN26" s="84"/>
      <c r="SQO26" s="84"/>
      <c r="SQP26" s="84"/>
      <c r="SQQ26" s="84"/>
      <c r="SQR26" s="84"/>
      <c r="SQS26" s="84"/>
      <c r="SQT26" s="84"/>
      <c r="SQU26" s="84"/>
      <c r="SQV26" s="84"/>
      <c r="SQW26" s="84"/>
      <c r="SQX26" s="84"/>
      <c r="SQY26" s="84"/>
      <c r="SQZ26" s="84"/>
      <c r="SRA26" s="84"/>
      <c r="SRB26" s="84"/>
      <c r="SRC26" s="84"/>
      <c r="SRD26" s="84"/>
      <c r="SRE26" s="84"/>
      <c r="SRF26" s="84"/>
      <c r="SRG26" s="84"/>
      <c r="SRH26" s="84"/>
      <c r="SRI26" s="84"/>
      <c r="SRJ26" s="84"/>
      <c r="SRK26" s="84"/>
      <c r="SRL26" s="84"/>
      <c r="SRM26" s="84"/>
      <c r="SRN26" s="84"/>
      <c r="SRO26" s="84"/>
      <c r="SRP26" s="84"/>
      <c r="SRQ26" s="84"/>
      <c r="SRR26" s="84"/>
      <c r="SRS26" s="84"/>
      <c r="SRT26" s="84"/>
      <c r="SRU26" s="84"/>
      <c r="SRV26" s="84"/>
      <c r="SRW26" s="84"/>
      <c r="SRX26" s="84"/>
      <c r="SRY26" s="84"/>
      <c r="SRZ26" s="84"/>
      <c r="SSA26" s="84"/>
      <c r="SSB26" s="84"/>
      <c r="SSC26" s="84"/>
      <c r="SSD26" s="84"/>
      <c r="SSE26" s="84"/>
      <c r="SSF26" s="84"/>
      <c r="SSG26" s="84"/>
      <c r="SSH26" s="84"/>
      <c r="SSI26" s="84"/>
      <c r="SSJ26" s="84"/>
      <c r="SSK26" s="84"/>
      <c r="SSL26" s="84"/>
      <c r="SSM26" s="84"/>
      <c r="SSN26" s="84"/>
      <c r="SSO26" s="84"/>
      <c r="SSP26" s="84"/>
      <c r="SSQ26" s="84"/>
      <c r="SSR26" s="84"/>
      <c r="SSS26" s="84"/>
      <c r="SST26" s="84"/>
      <c r="SSU26" s="84"/>
      <c r="SSV26" s="84"/>
      <c r="SSW26" s="84"/>
      <c r="SSX26" s="84"/>
      <c r="SSY26" s="84"/>
      <c r="SSZ26" s="84"/>
      <c r="STA26" s="84"/>
      <c r="STB26" s="84"/>
      <c r="STC26" s="84"/>
      <c r="STD26" s="84"/>
      <c r="STE26" s="84"/>
      <c r="STF26" s="84"/>
      <c r="STG26" s="84"/>
      <c r="STH26" s="84"/>
      <c r="STI26" s="84"/>
      <c r="STJ26" s="84"/>
      <c r="STK26" s="84"/>
      <c r="STL26" s="84"/>
      <c r="STM26" s="84"/>
      <c r="STN26" s="84"/>
      <c r="STO26" s="84"/>
      <c r="STP26" s="84"/>
      <c r="STQ26" s="84"/>
      <c r="STR26" s="84"/>
      <c r="STS26" s="84"/>
      <c r="STT26" s="84"/>
      <c r="STU26" s="84"/>
      <c r="STV26" s="84"/>
      <c r="STW26" s="84"/>
      <c r="STX26" s="84"/>
      <c r="STY26" s="84"/>
      <c r="STZ26" s="84"/>
      <c r="SUA26" s="84"/>
      <c r="SUB26" s="84"/>
      <c r="SUC26" s="84"/>
      <c r="SUD26" s="84"/>
      <c r="SUE26" s="84"/>
      <c r="SUF26" s="84"/>
      <c r="SUG26" s="84"/>
      <c r="SUH26" s="84"/>
      <c r="SUI26" s="84"/>
      <c r="SUJ26" s="84"/>
      <c r="SUK26" s="84"/>
      <c r="SUL26" s="84"/>
      <c r="SUM26" s="84"/>
      <c r="SUN26" s="84"/>
      <c r="SUO26" s="84"/>
      <c r="SUP26" s="84"/>
      <c r="SUQ26" s="84"/>
      <c r="SUR26" s="84"/>
      <c r="SUS26" s="84"/>
      <c r="SUT26" s="84"/>
      <c r="SUU26" s="84"/>
      <c r="SUV26" s="84"/>
      <c r="SUW26" s="84"/>
      <c r="SUX26" s="84"/>
      <c r="SUY26" s="84"/>
      <c r="SUZ26" s="84"/>
      <c r="SVA26" s="84"/>
      <c r="SVB26" s="84"/>
      <c r="SVC26" s="84"/>
      <c r="SVD26" s="84"/>
      <c r="SVE26" s="84"/>
      <c r="SVF26" s="84"/>
      <c r="SVG26" s="84"/>
      <c r="SVH26" s="84"/>
      <c r="SVI26" s="84"/>
      <c r="SVJ26" s="84"/>
      <c r="SVK26" s="84"/>
      <c r="SVL26" s="84"/>
      <c r="SVM26" s="84"/>
      <c r="SVN26" s="84"/>
      <c r="SVO26" s="84"/>
      <c r="SVP26" s="84"/>
      <c r="SVQ26" s="84"/>
      <c r="SVR26" s="84"/>
      <c r="SVS26" s="84"/>
      <c r="SVT26" s="84"/>
      <c r="SVU26" s="84"/>
      <c r="SVV26" s="84"/>
      <c r="SVW26" s="84"/>
      <c r="SVX26" s="84"/>
      <c r="SVY26" s="84"/>
      <c r="SVZ26" s="84"/>
      <c r="SWA26" s="84"/>
      <c r="SWB26" s="84"/>
      <c r="SWC26" s="84"/>
      <c r="SWD26" s="84"/>
      <c r="SWE26" s="84"/>
      <c r="SWF26" s="84"/>
      <c r="SWG26" s="84"/>
      <c r="SWH26" s="84"/>
      <c r="SWI26" s="84"/>
      <c r="SWJ26" s="84"/>
      <c r="SWK26" s="84"/>
      <c r="SWL26" s="84"/>
      <c r="SWM26" s="84"/>
      <c r="SWN26" s="84"/>
      <c r="SWO26" s="84"/>
      <c r="SWP26" s="84"/>
      <c r="SWQ26" s="84"/>
      <c r="SWR26" s="84"/>
      <c r="SWS26" s="84"/>
      <c r="SWT26" s="84"/>
      <c r="SWU26" s="84"/>
      <c r="SWV26" s="84"/>
      <c r="SWW26" s="84"/>
      <c r="SWX26" s="84"/>
      <c r="SWY26" s="84"/>
      <c r="SWZ26" s="84"/>
      <c r="SXA26" s="84"/>
      <c r="SXB26" s="84"/>
      <c r="SXC26" s="84"/>
      <c r="SXD26" s="84"/>
      <c r="SXE26" s="84"/>
      <c r="SXF26" s="84"/>
      <c r="SXG26" s="84"/>
      <c r="SXH26" s="84"/>
      <c r="SXI26" s="84"/>
      <c r="SXJ26" s="84"/>
      <c r="SXK26" s="84"/>
      <c r="SXL26" s="84"/>
      <c r="SXM26" s="84"/>
      <c r="SXN26" s="84"/>
      <c r="SXO26" s="84"/>
      <c r="SXP26" s="84"/>
      <c r="SXQ26" s="84"/>
      <c r="SXR26" s="84"/>
      <c r="SXS26" s="84"/>
      <c r="SXT26" s="84"/>
      <c r="SXU26" s="84"/>
      <c r="SXV26" s="84"/>
      <c r="SXW26" s="84"/>
      <c r="SXX26" s="84"/>
      <c r="SXY26" s="84"/>
      <c r="SXZ26" s="84"/>
      <c r="SYA26" s="84"/>
      <c r="SYB26" s="84"/>
      <c r="SYC26" s="84"/>
      <c r="SYD26" s="84"/>
      <c r="SYE26" s="84"/>
      <c r="SYF26" s="84"/>
      <c r="SYG26" s="84"/>
      <c r="SYH26" s="84"/>
      <c r="SYI26" s="84"/>
      <c r="SYJ26" s="84"/>
      <c r="SYK26" s="84"/>
      <c r="SYL26" s="84"/>
      <c r="SYM26" s="84"/>
      <c r="SYN26" s="84"/>
      <c r="SYO26" s="84"/>
      <c r="SYP26" s="84"/>
      <c r="SYQ26" s="84"/>
      <c r="SYR26" s="84"/>
      <c r="SYS26" s="84"/>
      <c r="SYT26" s="84"/>
      <c r="SYU26" s="84"/>
      <c r="SYV26" s="84"/>
      <c r="SYW26" s="84"/>
      <c r="SYX26" s="84"/>
      <c r="SYY26" s="84"/>
      <c r="SYZ26" s="84"/>
      <c r="SZA26" s="84"/>
      <c r="SZB26" s="84"/>
      <c r="SZC26" s="84"/>
      <c r="SZD26" s="84"/>
      <c r="SZE26" s="84"/>
      <c r="SZF26" s="84"/>
      <c r="SZG26" s="84"/>
      <c r="SZH26" s="84"/>
      <c r="SZI26" s="84"/>
      <c r="SZJ26" s="84"/>
      <c r="SZK26" s="84"/>
      <c r="SZL26" s="84"/>
      <c r="SZM26" s="84"/>
      <c r="SZN26" s="84"/>
      <c r="SZO26" s="84"/>
      <c r="SZP26" s="84"/>
      <c r="SZQ26" s="84"/>
      <c r="SZR26" s="84"/>
      <c r="SZS26" s="84"/>
      <c r="SZT26" s="84"/>
      <c r="SZU26" s="84"/>
      <c r="SZV26" s="84"/>
      <c r="SZW26" s="84"/>
      <c r="SZX26" s="84"/>
      <c r="SZY26" s="84"/>
      <c r="SZZ26" s="84"/>
      <c r="TAA26" s="84"/>
      <c r="TAB26" s="84"/>
      <c r="TAC26" s="84"/>
      <c r="TAD26" s="84"/>
      <c r="TAE26" s="84"/>
      <c r="TAF26" s="84"/>
      <c r="TAG26" s="84"/>
      <c r="TAH26" s="84"/>
      <c r="TAI26" s="84"/>
      <c r="TAJ26" s="84"/>
      <c r="TAK26" s="84"/>
      <c r="TAL26" s="84"/>
      <c r="TAM26" s="84"/>
      <c r="TAN26" s="84"/>
      <c r="TAO26" s="84"/>
      <c r="TAP26" s="84"/>
      <c r="TAQ26" s="84"/>
      <c r="TAR26" s="84"/>
      <c r="TAS26" s="84"/>
      <c r="TAT26" s="84"/>
      <c r="TAU26" s="84"/>
      <c r="TAV26" s="84"/>
      <c r="TAW26" s="84"/>
      <c r="TAX26" s="84"/>
      <c r="TAY26" s="84"/>
      <c r="TAZ26" s="84"/>
      <c r="TBA26" s="84"/>
      <c r="TBB26" s="84"/>
      <c r="TBC26" s="84"/>
      <c r="TBD26" s="84"/>
      <c r="TBE26" s="84"/>
      <c r="TBF26" s="84"/>
      <c r="TBG26" s="84"/>
      <c r="TBH26" s="84"/>
      <c r="TBI26" s="84"/>
      <c r="TBJ26" s="84"/>
      <c r="TBK26" s="84"/>
      <c r="TBL26" s="84"/>
      <c r="TBM26" s="84"/>
      <c r="TBN26" s="84"/>
      <c r="TBO26" s="84"/>
      <c r="TBP26" s="84"/>
      <c r="TBQ26" s="84"/>
      <c r="TBR26" s="84"/>
      <c r="TBS26" s="84"/>
      <c r="TBT26" s="84"/>
      <c r="TBU26" s="84"/>
      <c r="TBV26" s="84"/>
      <c r="TBW26" s="84"/>
      <c r="TBX26" s="84"/>
      <c r="TBY26" s="84"/>
      <c r="TBZ26" s="84"/>
      <c r="TCA26" s="84"/>
      <c r="TCB26" s="84"/>
      <c r="TCC26" s="84"/>
      <c r="TCD26" s="84"/>
      <c r="TCE26" s="84"/>
      <c r="TCF26" s="84"/>
      <c r="TCG26" s="84"/>
      <c r="TCH26" s="84"/>
      <c r="TCI26" s="84"/>
      <c r="TCJ26" s="84"/>
      <c r="TCK26" s="84"/>
      <c r="TCL26" s="84"/>
      <c r="TCM26" s="84"/>
      <c r="TCN26" s="84"/>
      <c r="TCO26" s="84"/>
      <c r="TCP26" s="84"/>
      <c r="TCQ26" s="84"/>
      <c r="TCR26" s="84"/>
      <c r="TCS26" s="84"/>
      <c r="TCT26" s="84"/>
      <c r="TCU26" s="84"/>
      <c r="TCV26" s="84"/>
      <c r="TCW26" s="84"/>
      <c r="TCX26" s="84"/>
      <c r="TCY26" s="84"/>
      <c r="TCZ26" s="84"/>
      <c r="TDA26" s="84"/>
      <c r="TDB26" s="84"/>
      <c r="TDC26" s="84"/>
      <c r="TDD26" s="84"/>
      <c r="TDE26" s="84"/>
      <c r="TDF26" s="84"/>
      <c r="TDG26" s="84"/>
      <c r="TDH26" s="84"/>
      <c r="TDI26" s="84"/>
      <c r="TDJ26" s="84"/>
      <c r="TDK26" s="84"/>
      <c r="TDL26" s="84"/>
      <c r="TDM26" s="84"/>
      <c r="TDN26" s="84"/>
      <c r="TDO26" s="84"/>
      <c r="TDP26" s="84"/>
      <c r="TDQ26" s="84"/>
      <c r="TDR26" s="84"/>
      <c r="TDS26" s="84"/>
      <c r="TDT26" s="84"/>
      <c r="TDU26" s="84"/>
      <c r="TDV26" s="84"/>
      <c r="TDW26" s="84"/>
      <c r="TDX26" s="84"/>
      <c r="TDY26" s="84"/>
      <c r="TDZ26" s="84"/>
      <c r="TEA26" s="84"/>
      <c r="TEB26" s="84"/>
      <c r="TEC26" s="84"/>
      <c r="TED26" s="84"/>
      <c r="TEE26" s="84"/>
      <c r="TEF26" s="84"/>
      <c r="TEG26" s="84"/>
      <c r="TEH26" s="84"/>
      <c r="TEI26" s="84"/>
      <c r="TEJ26" s="84"/>
      <c r="TEK26" s="84"/>
      <c r="TEL26" s="84"/>
      <c r="TEM26" s="84"/>
      <c r="TEN26" s="84"/>
      <c r="TEO26" s="84"/>
      <c r="TEP26" s="84"/>
      <c r="TEQ26" s="84"/>
      <c r="TER26" s="84"/>
      <c r="TES26" s="84"/>
      <c r="TET26" s="84"/>
      <c r="TEU26" s="84"/>
      <c r="TEV26" s="84"/>
      <c r="TEW26" s="84"/>
      <c r="TEX26" s="84"/>
      <c r="TEY26" s="84"/>
      <c r="TEZ26" s="84"/>
      <c r="TFA26" s="84"/>
      <c r="TFB26" s="84"/>
      <c r="TFC26" s="84"/>
      <c r="TFD26" s="84"/>
      <c r="TFE26" s="84"/>
      <c r="TFF26" s="84"/>
      <c r="TFG26" s="84"/>
      <c r="TFH26" s="84"/>
      <c r="TFI26" s="84"/>
      <c r="TFJ26" s="84"/>
      <c r="TFK26" s="84"/>
      <c r="TFL26" s="84"/>
      <c r="TFM26" s="84"/>
      <c r="TFN26" s="84"/>
      <c r="TFO26" s="84"/>
      <c r="TFP26" s="84"/>
      <c r="TFQ26" s="84"/>
      <c r="TFR26" s="84"/>
      <c r="TFS26" s="84"/>
      <c r="TFT26" s="84"/>
      <c r="TFU26" s="84"/>
      <c r="TFV26" s="84"/>
      <c r="TFW26" s="84"/>
      <c r="TFX26" s="84"/>
      <c r="TFY26" s="84"/>
      <c r="TFZ26" s="84"/>
      <c r="TGA26" s="84"/>
      <c r="TGB26" s="84"/>
      <c r="TGC26" s="84"/>
      <c r="TGD26" s="84"/>
      <c r="TGE26" s="84"/>
      <c r="TGF26" s="84"/>
      <c r="TGG26" s="84"/>
      <c r="TGH26" s="84"/>
      <c r="TGI26" s="84"/>
      <c r="TGJ26" s="84"/>
      <c r="TGK26" s="84"/>
      <c r="TGL26" s="84"/>
      <c r="TGM26" s="84"/>
      <c r="TGN26" s="84"/>
      <c r="TGO26" s="84"/>
      <c r="TGP26" s="84"/>
      <c r="TGQ26" s="84"/>
      <c r="TGR26" s="84"/>
      <c r="TGS26" s="84"/>
      <c r="TGT26" s="84"/>
      <c r="TGU26" s="84"/>
      <c r="TGV26" s="84"/>
      <c r="TGW26" s="84"/>
      <c r="TGX26" s="84"/>
      <c r="TGY26" s="84"/>
      <c r="TGZ26" s="84"/>
      <c r="THA26" s="84"/>
      <c r="THB26" s="84"/>
      <c r="THC26" s="84"/>
      <c r="THD26" s="84"/>
      <c r="THE26" s="84"/>
      <c r="THF26" s="84"/>
      <c r="THG26" s="84"/>
      <c r="THH26" s="84"/>
      <c r="THI26" s="84"/>
      <c r="THJ26" s="84"/>
      <c r="THK26" s="84"/>
      <c r="THL26" s="84"/>
      <c r="THM26" s="84"/>
      <c r="THN26" s="84"/>
      <c r="THO26" s="84"/>
      <c r="THP26" s="84"/>
      <c r="THQ26" s="84"/>
      <c r="THR26" s="84"/>
      <c r="THS26" s="84"/>
      <c r="THT26" s="84"/>
      <c r="THU26" s="84"/>
      <c r="THV26" s="84"/>
      <c r="THW26" s="84"/>
      <c r="THX26" s="84"/>
      <c r="THY26" s="84"/>
      <c r="THZ26" s="84"/>
      <c r="TIA26" s="84"/>
      <c r="TIB26" s="84"/>
      <c r="TIC26" s="84"/>
      <c r="TID26" s="84"/>
      <c r="TIE26" s="84"/>
      <c r="TIF26" s="84"/>
      <c r="TIG26" s="84"/>
      <c r="TIH26" s="84"/>
      <c r="TII26" s="84"/>
      <c r="TIJ26" s="84"/>
      <c r="TIK26" s="84"/>
      <c r="TIL26" s="84"/>
      <c r="TIM26" s="84"/>
      <c r="TIN26" s="84"/>
      <c r="TIO26" s="84"/>
      <c r="TIP26" s="84"/>
      <c r="TIQ26" s="84"/>
      <c r="TIR26" s="84"/>
      <c r="TIS26" s="84"/>
      <c r="TIT26" s="84"/>
      <c r="TIU26" s="84"/>
      <c r="TIV26" s="84"/>
      <c r="TIW26" s="84"/>
      <c r="TIX26" s="84"/>
      <c r="TIY26" s="84"/>
      <c r="TIZ26" s="84"/>
      <c r="TJA26" s="84"/>
      <c r="TJB26" s="84"/>
      <c r="TJC26" s="84"/>
      <c r="TJD26" s="84"/>
      <c r="TJE26" s="84"/>
      <c r="TJF26" s="84"/>
      <c r="TJG26" s="84"/>
      <c r="TJH26" s="84"/>
      <c r="TJI26" s="84"/>
      <c r="TJJ26" s="84"/>
      <c r="TJK26" s="84"/>
      <c r="TJL26" s="84"/>
      <c r="TJM26" s="84"/>
      <c r="TJN26" s="84"/>
      <c r="TJO26" s="84"/>
      <c r="TJP26" s="84"/>
      <c r="TJQ26" s="84"/>
      <c r="TJR26" s="84"/>
      <c r="TJS26" s="84"/>
      <c r="TJT26" s="84"/>
      <c r="TJU26" s="84"/>
      <c r="TJV26" s="84"/>
      <c r="TJW26" s="84"/>
      <c r="TJX26" s="84"/>
      <c r="TJY26" s="84"/>
      <c r="TJZ26" s="84"/>
      <c r="TKA26" s="84"/>
      <c r="TKB26" s="84"/>
      <c r="TKC26" s="84"/>
      <c r="TKD26" s="84"/>
      <c r="TKE26" s="84"/>
      <c r="TKF26" s="84"/>
      <c r="TKG26" s="84"/>
      <c r="TKH26" s="84"/>
      <c r="TKI26" s="84"/>
      <c r="TKJ26" s="84"/>
      <c r="TKK26" s="84"/>
      <c r="TKL26" s="84"/>
      <c r="TKM26" s="84"/>
      <c r="TKN26" s="84"/>
      <c r="TKO26" s="84"/>
      <c r="TKP26" s="84"/>
      <c r="TKQ26" s="84"/>
      <c r="TKR26" s="84"/>
      <c r="TKS26" s="84"/>
      <c r="TKT26" s="84"/>
      <c r="TKU26" s="84"/>
      <c r="TKV26" s="84"/>
      <c r="TKW26" s="84"/>
      <c r="TKX26" s="84"/>
      <c r="TKY26" s="84"/>
      <c r="TKZ26" s="84"/>
      <c r="TLA26" s="84"/>
      <c r="TLB26" s="84"/>
      <c r="TLC26" s="84"/>
      <c r="TLD26" s="84"/>
      <c r="TLE26" s="84"/>
      <c r="TLF26" s="84"/>
      <c r="TLG26" s="84"/>
      <c r="TLH26" s="84"/>
      <c r="TLI26" s="84"/>
      <c r="TLJ26" s="84"/>
      <c r="TLK26" s="84"/>
      <c r="TLL26" s="84"/>
      <c r="TLM26" s="84"/>
      <c r="TLN26" s="84"/>
      <c r="TLO26" s="84"/>
      <c r="TLP26" s="84"/>
      <c r="TLQ26" s="84"/>
      <c r="TLR26" s="84"/>
      <c r="TLS26" s="84"/>
      <c r="TLT26" s="84"/>
      <c r="TLU26" s="84"/>
      <c r="TLV26" s="84"/>
      <c r="TLW26" s="84"/>
      <c r="TLX26" s="84"/>
      <c r="TLY26" s="84"/>
      <c r="TLZ26" s="84"/>
      <c r="TMA26" s="84"/>
      <c r="TMB26" s="84"/>
      <c r="TMC26" s="84"/>
      <c r="TMD26" s="84"/>
      <c r="TME26" s="84"/>
      <c r="TMF26" s="84"/>
      <c r="TMG26" s="84"/>
      <c r="TMH26" s="84"/>
      <c r="TMI26" s="84"/>
      <c r="TMJ26" s="84"/>
      <c r="TMK26" s="84"/>
      <c r="TML26" s="84"/>
      <c r="TMM26" s="84"/>
      <c r="TMN26" s="84"/>
      <c r="TMO26" s="84"/>
      <c r="TMP26" s="84"/>
      <c r="TMQ26" s="84"/>
      <c r="TMR26" s="84"/>
      <c r="TMS26" s="84"/>
      <c r="TMT26" s="84"/>
      <c r="TMU26" s="84"/>
      <c r="TMV26" s="84"/>
      <c r="TMW26" s="84"/>
      <c r="TMX26" s="84"/>
      <c r="TMY26" s="84"/>
      <c r="TMZ26" s="84"/>
      <c r="TNA26" s="84"/>
      <c r="TNB26" s="84"/>
      <c r="TNC26" s="84"/>
      <c r="TND26" s="84"/>
      <c r="TNE26" s="84"/>
      <c r="TNF26" s="84"/>
      <c r="TNG26" s="84"/>
      <c r="TNH26" s="84"/>
      <c r="TNI26" s="84"/>
      <c r="TNJ26" s="84"/>
      <c r="TNK26" s="84"/>
      <c r="TNL26" s="84"/>
      <c r="TNM26" s="84"/>
      <c r="TNN26" s="84"/>
      <c r="TNO26" s="84"/>
      <c r="TNP26" s="84"/>
      <c r="TNQ26" s="84"/>
      <c r="TNR26" s="84"/>
      <c r="TNS26" s="84"/>
      <c r="TNT26" s="84"/>
      <c r="TNU26" s="84"/>
      <c r="TNV26" s="84"/>
      <c r="TNW26" s="84"/>
      <c r="TNX26" s="84"/>
      <c r="TNY26" s="84"/>
      <c r="TNZ26" s="84"/>
      <c r="TOA26" s="84"/>
      <c r="TOB26" s="84"/>
      <c r="TOC26" s="84"/>
      <c r="TOD26" s="84"/>
      <c r="TOE26" s="84"/>
      <c r="TOF26" s="84"/>
      <c r="TOG26" s="84"/>
      <c r="TOH26" s="84"/>
      <c r="TOI26" s="84"/>
      <c r="TOJ26" s="84"/>
      <c r="TOK26" s="84"/>
      <c r="TOL26" s="84"/>
      <c r="TOM26" s="84"/>
      <c r="TON26" s="84"/>
      <c r="TOO26" s="84"/>
      <c r="TOP26" s="84"/>
      <c r="TOQ26" s="84"/>
      <c r="TOR26" s="84"/>
      <c r="TOS26" s="84"/>
      <c r="TOT26" s="84"/>
      <c r="TOU26" s="84"/>
      <c r="TOV26" s="84"/>
      <c r="TOW26" s="84"/>
      <c r="TOX26" s="84"/>
      <c r="TOY26" s="84"/>
      <c r="TOZ26" s="84"/>
      <c r="TPA26" s="84"/>
      <c r="TPB26" s="84"/>
      <c r="TPC26" s="84"/>
      <c r="TPD26" s="84"/>
      <c r="TPE26" s="84"/>
      <c r="TPF26" s="84"/>
      <c r="TPG26" s="84"/>
      <c r="TPH26" s="84"/>
      <c r="TPI26" s="84"/>
      <c r="TPJ26" s="84"/>
      <c r="TPK26" s="84"/>
      <c r="TPL26" s="84"/>
      <c r="TPM26" s="84"/>
      <c r="TPN26" s="84"/>
      <c r="TPO26" s="84"/>
      <c r="TPP26" s="84"/>
      <c r="TPQ26" s="84"/>
      <c r="TPR26" s="84"/>
      <c r="TPS26" s="84"/>
      <c r="TPT26" s="84"/>
      <c r="TPU26" s="84"/>
      <c r="TPV26" s="84"/>
      <c r="TPW26" s="84"/>
      <c r="TPX26" s="84"/>
      <c r="TPY26" s="84"/>
      <c r="TPZ26" s="84"/>
      <c r="TQA26" s="84"/>
      <c r="TQB26" s="84"/>
      <c r="TQC26" s="84"/>
      <c r="TQD26" s="84"/>
      <c r="TQE26" s="84"/>
      <c r="TQF26" s="84"/>
      <c r="TQG26" s="84"/>
      <c r="TQH26" s="84"/>
      <c r="TQI26" s="84"/>
      <c r="TQJ26" s="84"/>
      <c r="TQK26" s="84"/>
      <c r="TQL26" s="84"/>
      <c r="TQM26" s="84"/>
      <c r="TQN26" s="84"/>
      <c r="TQO26" s="84"/>
      <c r="TQP26" s="84"/>
      <c r="TQQ26" s="84"/>
      <c r="TQR26" s="84"/>
      <c r="TQS26" s="84"/>
      <c r="TQT26" s="84"/>
      <c r="TQU26" s="84"/>
      <c r="TQV26" s="84"/>
      <c r="TQW26" s="84"/>
      <c r="TQX26" s="84"/>
      <c r="TQY26" s="84"/>
      <c r="TQZ26" s="84"/>
      <c r="TRA26" s="84"/>
      <c r="TRB26" s="84"/>
      <c r="TRC26" s="84"/>
      <c r="TRD26" s="84"/>
      <c r="TRE26" s="84"/>
      <c r="TRF26" s="84"/>
      <c r="TRG26" s="84"/>
      <c r="TRH26" s="84"/>
      <c r="TRI26" s="84"/>
      <c r="TRJ26" s="84"/>
      <c r="TRK26" s="84"/>
      <c r="TRL26" s="84"/>
      <c r="TRM26" s="84"/>
      <c r="TRN26" s="84"/>
      <c r="TRO26" s="84"/>
      <c r="TRP26" s="84"/>
      <c r="TRQ26" s="84"/>
      <c r="TRR26" s="84"/>
      <c r="TRS26" s="84"/>
      <c r="TRT26" s="84"/>
      <c r="TRU26" s="84"/>
      <c r="TRV26" s="84"/>
      <c r="TRW26" s="84"/>
      <c r="TRX26" s="84"/>
      <c r="TRY26" s="84"/>
      <c r="TRZ26" s="84"/>
      <c r="TSA26" s="84"/>
      <c r="TSB26" s="84"/>
      <c r="TSC26" s="84"/>
      <c r="TSD26" s="84"/>
      <c r="TSE26" s="84"/>
      <c r="TSF26" s="84"/>
      <c r="TSG26" s="84"/>
      <c r="TSH26" s="84"/>
      <c r="TSI26" s="84"/>
      <c r="TSJ26" s="84"/>
      <c r="TSK26" s="84"/>
      <c r="TSL26" s="84"/>
      <c r="TSM26" s="84"/>
      <c r="TSN26" s="84"/>
      <c r="TSO26" s="84"/>
      <c r="TSP26" s="84"/>
      <c r="TSQ26" s="84"/>
      <c r="TSR26" s="84"/>
      <c r="TSS26" s="84"/>
      <c r="TST26" s="84"/>
      <c r="TSU26" s="84"/>
      <c r="TSV26" s="84"/>
      <c r="TSW26" s="84"/>
      <c r="TSX26" s="84"/>
      <c r="TSY26" s="84"/>
      <c r="TSZ26" s="84"/>
      <c r="TTA26" s="84"/>
      <c r="TTB26" s="84"/>
      <c r="TTC26" s="84"/>
      <c r="TTD26" s="84"/>
      <c r="TTE26" s="84"/>
      <c r="TTF26" s="84"/>
      <c r="TTG26" s="84"/>
      <c r="TTH26" s="84"/>
      <c r="TTI26" s="84"/>
      <c r="TTJ26" s="84"/>
      <c r="TTK26" s="84"/>
      <c r="TTL26" s="84"/>
      <c r="TTM26" s="84"/>
      <c r="TTN26" s="84"/>
      <c r="TTO26" s="84"/>
      <c r="TTP26" s="84"/>
      <c r="TTQ26" s="84"/>
      <c r="TTR26" s="84"/>
      <c r="TTS26" s="84"/>
      <c r="TTT26" s="84"/>
      <c r="TTU26" s="84"/>
      <c r="TTV26" s="84"/>
      <c r="TTW26" s="84"/>
      <c r="TTX26" s="84"/>
      <c r="TTY26" s="84"/>
      <c r="TTZ26" s="84"/>
      <c r="TUA26" s="84"/>
      <c r="TUB26" s="84"/>
      <c r="TUC26" s="84"/>
      <c r="TUD26" s="84"/>
      <c r="TUE26" s="84"/>
      <c r="TUF26" s="84"/>
      <c r="TUG26" s="84"/>
      <c r="TUH26" s="84"/>
      <c r="TUI26" s="84"/>
      <c r="TUJ26" s="84"/>
      <c r="TUK26" s="84"/>
      <c r="TUL26" s="84"/>
      <c r="TUM26" s="84"/>
      <c r="TUN26" s="84"/>
      <c r="TUO26" s="84"/>
      <c r="TUP26" s="84"/>
      <c r="TUQ26" s="84"/>
      <c r="TUR26" s="84"/>
      <c r="TUS26" s="84"/>
      <c r="TUT26" s="84"/>
      <c r="TUU26" s="84"/>
      <c r="TUV26" s="84"/>
      <c r="TUW26" s="84"/>
      <c r="TUX26" s="84"/>
      <c r="TUY26" s="84"/>
      <c r="TUZ26" s="84"/>
      <c r="TVA26" s="84"/>
      <c r="TVB26" s="84"/>
      <c r="TVC26" s="84"/>
      <c r="TVD26" s="84"/>
      <c r="TVE26" s="84"/>
      <c r="TVF26" s="84"/>
      <c r="TVG26" s="84"/>
      <c r="TVH26" s="84"/>
      <c r="TVI26" s="84"/>
      <c r="TVJ26" s="84"/>
      <c r="TVK26" s="84"/>
      <c r="TVL26" s="84"/>
      <c r="TVM26" s="84"/>
      <c r="TVN26" s="84"/>
      <c r="TVO26" s="84"/>
      <c r="TVP26" s="84"/>
      <c r="TVQ26" s="84"/>
      <c r="TVR26" s="84"/>
      <c r="TVS26" s="84"/>
      <c r="TVT26" s="84"/>
      <c r="TVU26" s="84"/>
      <c r="TVV26" s="84"/>
      <c r="TVW26" s="84"/>
      <c r="TVX26" s="84"/>
      <c r="TVY26" s="84"/>
      <c r="TVZ26" s="84"/>
      <c r="TWA26" s="84"/>
      <c r="TWB26" s="84"/>
      <c r="TWC26" s="84"/>
      <c r="TWD26" s="84"/>
      <c r="TWE26" s="84"/>
      <c r="TWF26" s="84"/>
      <c r="TWG26" s="84"/>
      <c r="TWH26" s="84"/>
      <c r="TWI26" s="84"/>
      <c r="TWJ26" s="84"/>
      <c r="TWK26" s="84"/>
      <c r="TWL26" s="84"/>
      <c r="TWM26" s="84"/>
      <c r="TWN26" s="84"/>
      <c r="TWO26" s="84"/>
      <c r="TWP26" s="84"/>
      <c r="TWQ26" s="84"/>
      <c r="TWR26" s="84"/>
      <c r="TWS26" s="84"/>
      <c r="TWT26" s="84"/>
      <c r="TWU26" s="84"/>
      <c r="TWV26" s="84"/>
      <c r="TWW26" s="84"/>
      <c r="TWX26" s="84"/>
      <c r="TWY26" s="84"/>
      <c r="TWZ26" s="84"/>
      <c r="TXA26" s="84"/>
      <c r="TXB26" s="84"/>
      <c r="TXC26" s="84"/>
      <c r="TXD26" s="84"/>
      <c r="TXE26" s="84"/>
      <c r="TXF26" s="84"/>
      <c r="TXG26" s="84"/>
      <c r="TXH26" s="84"/>
      <c r="TXI26" s="84"/>
      <c r="TXJ26" s="84"/>
      <c r="TXK26" s="84"/>
      <c r="TXL26" s="84"/>
      <c r="TXM26" s="84"/>
      <c r="TXN26" s="84"/>
      <c r="TXO26" s="84"/>
      <c r="TXP26" s="84"/>
      <c r="TXQ26" s="84"/>
      <c r="TXR26" s="84"/>
      <c r="TXS26" s="84"/>
      <c r="TXT26" s="84"/>
      <c r="TXU26" s="84"/>
      <c r="TXV26" s="84"/>
      <c r="TXW26" s="84"/>
      <c r="TXX26" s="84"/>
      <c r="TXY26" s="84"/>
      <c r="TXZ26" s="84"/>
      <c r="TYA26" s="84"/>
      <c r="TYB26" s="84"/>
      <c r="TYC26" s="84"/>
      <c r="TYD26" s="84"/>
      <c r="TYE26" s="84"/>
      <c r="TYF26" s="84"/>
      <c r="TYG26" s="84"/>
      <c r="TYH26" s="84"/>
      <c r="TYI26" s="84"/>
      <c r="TYJ26" s="84"/>
      <c r="TYK26" s="84"/>
      <c r="TYL26" s="84"/>
      <c r="TYM26" s="84"/>
      <c r="TYN26" s="84"/>
      <c r="TYO26" s="84"/>
      <c r="TYP26" s="84"/>
      <c r="TYQ26" s="84"/>
      <c r="TYR26" s="84"/>
      <c r="TYS26" s="84"/>
      <c r="TYT26" s="84"/>
      <c r="TYU26" s="84"/>
      <c r="TYV26" s="84"/>
      <c r="TYW26" s="84"/>
      <c r="TYX26" s="84"/>
      <c r="TYY26" s="84"/>
      <c r="TYZ26" s="84"/>
      <c r="TZA26" s="84"/>
      <c r="TZB26" s="84"/>
      <c r="TZC26" s="84"/>
      <c r="TZD26" s="84"/>
      <c r="TZE26" s="84"/>
      <c r="TZF26" s="84"/>
      <c r="TZG26" s="84"/>
      <c r="TZH26" s="84"/>
      <c r="TZI26" s="84"/>
      <c r="TZJ26" s="84"/>
      <c r="TZK26" s="84"/>
      <c r="TZL26" s="84"/>
      <c r="TZM26" s="84"/>
      <c r="TZN26" s="84"/>
      <c r="TZO26" s="84"/>
      <c r="TZP26" s="84"/>
      <c r="TZQ26" s="84"/>
      <c r="TZR26" s="84"/>
      <c r="TZS26" s="84"/>
      <c r="TZT26" s="84"/>
      <c r="TZU26" s="84"/>
      <c r="TZV26" s="84"/>
      <c r="TZW26" s="84"/>
      <c r="TZX26" s="84"/>
      <c r="TZY26" s="84"/>
      <c r="TZZ26" s="84"/>
      <c r="UAA26" s="84"/>
      <c r="UAB26" s="84"/>
      <c r="UAC26" s="84"/>
      <c r="UAD26" s="84"/>
      <c r="UAE26" s="84"/>
      <c r="UAF26" s="84"/>
      <c r="UAG26" s="84"/>
      <c r="UAH26" s="84"/>
      <c r="UAI26" s="84"/>
      <c r="UAJ26" s="84"/>
      <c r="UAK26" s="84"/>
      <c r="UAL26" s="84"/>
      <c r="UAM26" s="84"/>
      <c r="UAN26" s="84"/>
      <c r="UAO26" s="84"/>
      <c r="UAP26" s="84"/>
      <c r="UAQ26" s="84"/>
      <c r="UAR26" s="84"/>
      <c r="UAS26" s="84"/>
      <c r="UAT26" s="84"/>
      <c r="UAU26" s="84"/>
      <c r="UAV26" s="84"/>
      <c r="UAW26" s="84"/>
      <c r="UAX26" s="84"/>
      <c r="UAY26" s="84"/>
      <c r="UAZ26" s="84"/>
      <c r="UBA26" s="84"/>
      <c r="UBB26" s="84"/>
      <c r="UBC26" s="84"/>
      <c r="UBD26" s="84"/>
      <c r="UBE26" s="84"/>
      <c r="UBF26" s="84"/>
      <c r="UBG26" s="84"/>
      <c r="UBH26" s="84"/>
      <c r="UBI26" s="84"/>
      <c r="UBJ26" s="84"/>
      <c r="UBK26" s="84"/>
      <c r="UBL26" s="84"/>
      <c r="UBM26" s="84"/>
      <c r="UBN26" s="84"/>
      <c r="UBO26" s="84"/>
      <c r="UBP26" s="84"/>
      <c r="UBQ26" s="84"/>
      <c r="UBR26" s="84"/>
      <c r="UBS26" s="84"/>
      <c r="UBT26" s="84"/>
      <c r="UBU26" s="84"/>
      <c r="UBV26" s="84"/>
      <c r="UBW26" s="84"/>
      <c r="UBX26" s="84"/>
      <c r="UBY26" s="84"/>
      <c r="UBZ26" s="84"/>
      <c r="UCA26" s="84"/>
      <c r="UCB26" s="84"/>
      <c r="UCC26" s="84"/>
      <c r="UCD26" s="84"/>
      <c r="UCE26" s="84"/>
      <c r="UCF26" s="84"/>
      <c r="UCG26" s="84"/>
      <c r="UCH26" s="84"/>
      <c r="UCI26" s="84"/>
      <c r="UCJ26" s="84"/>
      <c r="UCK26" s="84"/>
      <c r="UCL26" s="84"/>
      <c r="UCM26" s="84"/>
      <c r="UCN26" s="84"/>
      <c r="UCO26" s="84"/>
      <c r="UCP26" s="84"/>
      <c r="UCQ26" s="84"/>
      <c r="UCR26" s="84"/>
      <c r="UCS26" s="84"/>
      <c r="UCT26" s="84"/>
      <c r="UCU26" s="84"/>
      <c r="UCV26" s="84"/>
      <c r="UCW26" s="84"/>
      <c r="UCX26" s="84"/>
      <c r="UCY26" s="84"/>
      <c r="UCZ26" s="84"/>
      <c r="UDA26" s="84"/>
      <c r="UDB26" s="84"/>
      <c r="UDC26" s="84"/>
      <c r="UDD26" s="84"/>
      <c r="UDE26" s="84"/>
      <c r="UDF26" s="84"/>
      <c r="UDG26" s="84"/>
      <c r="UDH26" s="84"/>
      <c r="UDI26" s="84"/>
      <c r="UDJ26" s="84"/>
      <c r="UDK26" s="84"/>
      <c r="UDL26" s="84"/>
      <c r="UDM26" s="84"/>
      <c r="UDN26" s="84"/>
      <c r="UDO26" s="84"/>
      <c r="UDP26" s="84"/>
      <c r="UDQ26" s="84"/>
      <c r="UDR26" s="84"/>
      <c r="UDS26" s="84"/>
      <c r="UDT26" s="84"/>
      <c r="UDU26" s="84"/>
      <c r="UDV26" s="84"/>
      <c r="UDW26" s="84"/>
      <c r="UDX26" s="84"/>
      <c r="UDY26" s="84"/>
      <c r="UDZ26" s="84"/>
      <c r="UEA26" s="84"/>
      <c r="UEB26" s="84"/>
      <c r="UEC26" s="84"/>
      <c r="UED26" s="84"/>
      <c r="UEE26" s="84"/>
      <c r="UEF26" s="84"/>
      <c r="UEG26" s="84"/>
      <c r="UEH26" s="84"/>
      <c r="UEI26" s="84"/>
      <c r="UEJ26" s="84"/>
      <c r="UEK26" s="84"/>
      <c r="UEL26" s="84"/>
      <c r="UEM26" s="84"/>
      <c r="UEN26" s="84"/>
      <c r="UEO26" s="84"/>
      <c r="UEP26" s="84"/>
      <c r="UEQ26" s="84"/>
      <c r="UER26" s="84"/>
      <c r="UES26" s="84"/>
      <c r="UET26" s="84"/>
      <c r="UEU26" s="84"/>
      <c r="UEV26" s="84"/>
      <c r="UEW26" s="84"/>
      <c r="UEX26" s="84"/>
      <c r="UEY26" s="84"/>
      <c r="UEZ26" s="84"/>
      <c r="UFA26" s="84"/>
      <c r="UFB26" s="84"/>
      <c r="UFC26" s="84"/>
      <c r="UFD26" s="84"/>
      <c r="UFE26" s="84"/>
      <c r="UFF26" s="84"/>
      <c r="UFG26" s="84"/>
      <c r="UFH26" s="84"/>
      <c r="UFI26" s="84"/>
      <c r="UFJ26" s="84"/>
      <c r="UFK26" s="84"/>
      <c r="UFL26" s="84"/>
      <c r="UFM26" s="84"/>
      <c r="UFN26" s="84"/>
      <c r="UFO26" s="84"/>
      <c r="UFP26" s="84"/>
      <c r="UFQ26" s="84"/>
      <c r="UFR26" s="84"/>
      <c r="UFS26" s="84"/>
      <c r="UFT26" s="84"/>
      <c r="UFU26" s="84"/>
      <c r="UFV26" s="84"/>
      <c r="UFW26" s="84"/>
      <c r="UFX26" s="84"/>
      <c r="UFY26" s="84"/>
      <c r="UFZ26" s="84"/>
      <c r="UGA26" s="84"/>
      <c r="UGB26" s="84"/>
      <c r="UGC26" s="84"/>
      <c r="UGD26" s="84"/>
      <c r="UGE26" s="84"/>
      <c r="UGF26" s="84"/>
      <c r="UGG26" s="84"/>
      <c r="UGH26" s="84"/>
      <c r="UGI26" s="84"/>
      <c r="UGJ26" s="84"/>
      <c r="UGK26" s="84"/>
      <c r="UGL26" s="84"/>
      <c r="UGM26" s="84"/>
      <c r="UGN26" s="84"/>
      <c r="UGO26" s="84"/>
      <c r="UGP26" s="84"/>
      <c r="UGQ26" s="84"/>
      <c r="UGR26" s="84"/>
      <c r="UGS26" s="84"/>
      <c r="UGT26" s="84"/>
      <c r="UGU26" s="84"/>
      <c r="UGV26" s="84"/>
      <c r="UGW26" s="84"/>
      <c r="UGX26" s="84"/>
      <c r="UGY26" s="84"/>
      <c r="UGZ26" s="84"/>
      <c r="UHA26" s="84"/>
      <c r="UHB26" s="84"/>
      <c r="UHC26" s="84"/>
      <c r="UHD26" s="84"/>
      <c r="UHE26" s="84"/>
      <c r="UHF26" s="84"/>
      <c r="UHG26" s="84"/>
      <c r="UHH26" s="84"/>
      <c r="UHI26" s="84"/>
      <c r="UHJ26" s="84"/>
      <c r="UHK26" s="84"/>
      <c r="UHL26" s="84"/>
      <c r="UHM26" s="84"/>
      <c r="UHN26" s="84"/>
      <c r="UHO26" s="84"/>
      <c r="UHP26" s="84"/>
      <c r="UHQ26" s="84"/>
      <c r="UHR26" s="84"/>
      <c r="UHS26" s="84"/>
      <c r="UHT26" s="84"/>
      <c r="UHU26" s="84"/>
      <c r="UHV26" s="84"/>
      <c r="UHW26" s="84"/>
      <c r="UHX26" s="84"/>
      <c r="UHY26" s="84"/>
      <c r="UHZ26" s="84"/>
      <c r="UIA26" s="84"/>
      <c r="UIB26" s="84"/>
      <c r="UIC26" s="84"/>
      <c r="UID26" s="84"/>
      <c r="UIE26" s="84"/>
      <c r="UIF26" s="84"/>
      <c r="UIG26" s="84"/>
      <c r="UIH26" s="84"/>
      <c r="UII26" s="84"/>
      <c r="UIJ26" s="84"/>
      <c r="UIK26" s="84"/>
      <c r="UIL26" s="84"/>
      <c r="UIM26" s="84"/>
      <c r="UIN26" s="84"/>
      <c r="UIO26" s="84"/>
      <c r="UIP26" s="84"/>
      <c r="UIQ26" s="84"/>
      <c r="UIR26" s="84"/>
      <c r="UIS26" s="84"/>
      <c r="UIT26" s="84"/>
      <c r="UIU26" s="84"/>
      <c r="UIV26" s="84"/>
      <c r="UIW26" s="84"/>
      <c r="UIX26" s="84"/>
      <c r="UIY26" s="84"/>
      <c r="UIZ26" s="84"/>
      <c r="UJA26" s="84"/>
      <c r="UJB26" s="84"/>
      <c r="UJC26" s="84"/>
      <c r="UJD26" s="84"/>
      <c r="UJE26" s="84"/>
      <c r="UJF26" s="84"/>
      <c r="UJG26" s="84"/>
      <c r="UJH26" s="84"/>
      <c r="UJI26" s="84"/>
      <c r="UJJ26" s="84"/>
      <c r="UJK26" s="84"/>
      <c r="UJL26" s="84"/>
      <c r="UJM26" s="84"/>
      <c r="UJN26" s="84"/>
      <c r="UJO26" s="84"/>
      <c r="UJP26" s="84"/>
      <c r="UJQ26" s="84"/>
      <c r="UJR26" s="84"/>
      <c r="UJS26" s="84"/>
      <c r="UJT26" s="84"/>
      <c r="UJU26" s="84"/>
      <c r="UJV26" s="84"/>
      <c r="UJW26" s="84"/>
      <c r="UJX26" s="84"/>
      <c r="UJY26" s="84"/>
      <c r="UJZ26" s="84"/>
      <c r="UKA26" s="84"/>
      <c r="UKB26" s="84"/>
      <c r="UKC26" s="84"/>
      <c r="UKD26" s="84"/>
      <c r="UKE26" s="84"/>
      <c r="UKF26" s="84"/>
      <c r="UKG26" s="84"/>
      <c r="UKH26" s="84"/>
      <c r="UKI26" s="84"/>
      <c r="UKJ26" s="84"/>
      <c r="UKK26" s="84"/>
      <c r="UKL26" s="84"/>
      <c r="UKM26" s="84"/>
      <c r="UKN26" s="84"/>
      <c r="UKO26" s="84"/>
      <c r="UKP26" s="84"/>
      <c r="UKQ26" s="84"/>
      <c r="UKR26" s="84"/>
      <c r="UKS26" s="84"/>
      <c r="UKT26" s="84"/>
      <c r="UKU26" s="84"/>
      <c r="UKV26" s="84"/>
      <c r="UKW26" s="84"/>
      <c r="UKX26" s="84"/>
      <c r="UKY26" s="84"/>
      <c r="UKZ26" s="84"/>
      <c r="ULA26" s="84"/>
      <c r="ULB26" s="84"/>
      <c r="ULC26" s="84"/>
      <c r="ULD26" s="84"/>
      <c r="ULE26" s="84"/>
      <c r="ULF26" s="84"/>
      <c r="ULG26" s="84"/>
      <c r="ULH26" s="84"/>
      <c r="ULI26" s="84"/>
      <c r="ULJ26" s="84"/>
      <c r="ULK26" s="84"/>
      <c r="ULL26" s="84"/>
      <c r="ULM26" s="84"/>
      <c r="ULN26" s="84"/>
      <c r="ULO26" s="84"/>
      <c r="ULP26" s="84"/>
      <c r="ULQ26" s="84"/>
      <c r="ULR26" s="84"/>
      <c r="ULS26" s="84"/>
      <c r="ULT26" s="84"/>
      <c r="ULU26" s="84"/>
      <c r="ULV26" s="84"/>
      <c r="ULW26" s="84"/>
      <c r="ULX26" s="84"/>
      <c r="ULY26" s="84"/>
      <c r="ULZ26" s="84"/>
      <c r="UMA26" s="84"/>
      <c r="UMB26" s="84"/>
      <c r="UMC26" s="84"/>
      <c r="UMD26" s="84"/>
      <c r="UME26" s="84"/>
      <c r="UMF26" s="84"/>
      <c r="UMG26" s="84"/>
      <c r="UMH26" s="84"/>
      <c r="UMI26" s="84"/>
      <c r="UMJ26" s="84"/>
      <c r="UMK26" s="84"/>
      <c r="UML26" s="84"/>
      <c r="UMM26" s="84"/>
      <c r="UMN26" s="84"/>
      <c r="UMO26" s="84"/>
      <c r="UMP26" s="84"/>
      <c r="UMQ26" s="84"/>
      <c r="UMR26" s="84"/>
      <c r="UMS26" s="84"/>
      <c r="UMT26" s="84"/>
      <c r="UMU26" s="84"/>
      <c r="UMV26" s="84"/>
      <c r="UMW26" s="84"/>
      <c r="UMX26" s="84"/>
      <c r="UMY26" s="84"/>
      <c r="UMZ26" s="84"/>
      <c r="UNA26" s="84"/>
      <c r="UNB26" s="84"/>
      <c r="UNC26" s="84"/>
      <c r="UND26" s="84"/>
      <c r="UNE26" s="84"/>
      <c r="UNF26" s="84"/>
      <c r="UNG26" s="84"/>
      <c r="UNH26" s="84"/>
      <c r="UNI26" s="84"/>
      <c r="UNJ26" s="84"/>
      <c r="UNK26" s="84"/>
      <c r="UNL26" s="84"/>
      <c r="UNM26" s="84"/>
      <c r="UNN26" s="84"/>
      <c r="UNO26" s="84"/>
      <c r="UNP26" s="84"/>
      <c r="UNQ26" s="84"/>
      <c r="UNR26" s="84"/>
      <c r="UNS26" s="84"/>
      <c r="UNT26" s="84"/>
      <c r="UNU26" s="84"/>
      <c r="UNV26" s="84"/>
      <c r="UNW26" s="84"/>
      <c r="UNX26" s="84"/>
      <c r="UNY26" s="84"/>
      <c r="UNZ26" s="84"/>
      <c r="UOA26" s="84"/>
      <c r="UOB26" s="84"/>
      <c r="UOC26" s="84"/>
      <c r="UOD26" s="84"/>
      <c r="UOE26" s="84"/>
      <c r="UOF26" s="84"/>
      <c r="UOG26" s="84"/>
      <c r="UOH26" s="84"/>
      <c r="UOI26" s="84"/>
      <c r="UOJ26" s="84"/>
      <c r="UOK26" s="84"/>
      <c r="UOL26" s="84"/>
      <c r="UOM26" s="84"/>
      <c r="UON26" s="84"/>
      <c r="UOO26" s="84"/>
      <c r="UOP26" s="84"/>
      <c r="UOQ26" s="84"/>
      <c r="UOR26" s="84"/>
      <c r="UOS26" s="84"/>
      <c r="UOT26" s="84"/>
      <c r="UOU26" s="84"/>
      <c r="UOV26" s="84"/>
      <c r="UOW26" s="84"/>
      <c r="UOX26" s="84"/>
      <c r="UOY26" s="84"/>
      <c r="UOZ26" s="84"/>
      <c r="UPA26" s="84"/>
      <c r="UPB26" s="84"/>
      <c r="UPC26" s="84"/>
      <c r="UPD26" s="84"/>
      <c r="UPE26" s="84"/>
      <c r="UPF26" s="84"/>
      <c r="UPG26" s="84"/>
      <c r="UPH26" s="84"/>
      <c r="UPI26" s="84"/>
      <c r="UPJ26" s="84"/>
      <c r="UPK26" s="84"/>
      <c r="UPL26" s="84"/>
      <c r="UPM26" s="84"/>
      <c r="UPN26" s="84"/>
      <c r="UPO26" s="84"/>
      <c r="UPP26" s="84"/>
      <c r="UPQ26" s="84"/>
      <c r="UPR26" s="84"/>
      <c r="UPS26" s="84"/>
      <c r="UPT26" s="84"/>
      <c r="UPU26" s="84"/>
      <c r="UPV26" s="84"/>
      <c r="UPW26" s="84"/>
      <c r="UPX26" s="84"/>
      <c r="UPY26" s="84"/>
      <c r="UPZ26" s="84"/>
      <c r="UQA26" s="84"/>
      <c r="UQB26" s="84"/>
      <c r="UQC26" s="84"/>
      <c r="UQD26" s="84"/>
      <c r="UQE26" s="84"/>
      <c r="UQF26" s="84"/>
      <c r="UQG26" s="84"/>
      <c r="UQH26" s="84"/>
      <c r="UQI26" s="84"/>
      <c r="UQJ26" s="84"/>
      <c r="UQK26" s="84"/>
      <c r="UQL26" s="84"/>
      <c r="UQM26" s="84"/>
      <c r="UQN26" s="84"/>
      <c r="UQO26" s="84"/>
      <c r="UQP26" s="84"/>
      <c r="UQQ26" s="84"/>
      <c r="UQR26" s="84"/>
      <c r="UQS26" s="84"/>
      <c r="UQT26" s="84"/>
      <c r="UQU26" s="84"/>
      <c r="UQV26" s="84"/>
      <c r="UQW26" s="84"/>
      <c r="UQX26" s="84"/>
      <c r="UQY26" s="84"/>
      <c r="UQZ26" s="84"/>
      <c r="URA26" s="84"/>
      <c r="URB26" s="84"/>
      <c r="URC26" s="84"/>
      <c r="URD26" s="84"/>
      <c r="URE26" s="84"/>
      <c r="URF26" s="84"/>
      <c r="URG26" s="84"/>
      <c r="URH26" s="84"/>
      <c r="URI26" s="84"/>
      <c r="URJ26" s="84"/>
      <c r="URK26" s="84"/>
      <c r="URL26" s="84"/>
      <c r="URM26" s="84"/>
      <c r="URN26" s="84"/>
      <c r="URO26" s="84"/>
      <c r="URP26" s="84"/>
      <c r="URQ26" s="84"/>
      <c r="URR26" s="84"/>
      <c r="URS26" s="84"/>
      <c r="URT26" s="84"/>
      <c r="URU26" s="84"/>
      <c r="URV26" s="84"/>
      <c r="URW26" s="84"/>
      <c r="URX26" s="84"/>
      <c r="URY26" s="84"/>
      <c r="URZ26" s="84"/>
      <c r="USA26" s="84"/>
      <c r="USB26" s="84"/>
      <c r="USC26" s="84"/>
      <c r="USD26" s="84"/>
      <c r="USE26" s="84"/>
      <c r="USF26" s="84"/>
      <c r="USG26" s="84"/>
      <c r="USH26" s="84"/>
      <c r="USI26" s="84"/>
      <c r="USJ26" s="84"/>
      <c r="USK26" s="84"/>
      <c r="USL26" s="84"/>
      <c r="USM26" s="84"/>
      <c r="USN26" s="84"/>
      <c r="USO26" s="84"/>
      <c r="USP26" s="84"/>
      <c r="USQ26" s="84"/>
      <c r="USR26" s="84"/>
      <c r="USS26" s="84"/>
      <c r="UST26" s="84"/>
      <c r="USU26" s="84"/>
      <c r="USV26" s="84"/>
      <c r="USW26" s="84"/>
      <c r="USX26" s="84"/>
      <c r="USY26" s="84"/>
      <c r="USZ26" s="84"/>
      <c r="UTA26" s="84"/>
      <c r="UTB26" s="84"/>
      <c r="UTC26" s="84"/>
      <c r="UTD26" s="84"/>
      <c r="UTE26" s="84"/>
      <c r="UTF26" s="84"/>
      <c r="UTG26" s="84"/>
      <c r="UTH26" s="84"/>
      <c r="UTI26" s="84"/>
      <c r="UTJ26" s="84"/>
      <c r="UTK26" s="84"/>
      <c r="UTL26" s="84"/>
      <c r="UTM26" s="84"/>
      <c r="UTN26" s="84"/>
      <c r="UTO26" s="84"/>
      <c r="UTP26" s="84"/>
      <c r="UTQ26" s="84"/>
      <c r="UTR26" s="84"/>
      <c r="UTS26" s="84"/>
      <c r="UTT26" s="84"/>
      <c r="UTU26" s="84"/>
      <c r="UTV26" s="84"/>
      <c r="UTW26" s="84"/>
      <c r="UTX26" s="84"/>
      <c r="UTY26" s="84"/>
      <c r="UTZ26" s="84"/>
      <c r="UUA26" s="84"/>
      <c r="UUB26" s="84"/>
      <c r="UUC26" s="84"/>
      <c r="UUD26" s="84"/>
      <c r="UUE26" s="84"/>
      <c r="UUF26" s="84"/>
      <c r="UUG26" s="84"/>
      <c r="UUH26" s="84"/>
      <c r="UUI26" s="84"/>
      <c r="UUJ26" s="84"/>
      <c r="UUK26" s="84"/>
      <c r="UUL26" s="84"/>
      <c r="UUM26" s="84"/>
      <c r="UUN26" s="84"/>
      <c r="UUO26" s="84"/>
      <c r="UUP26" s="84"/>
      <c r="UUQ26" s="84"/>
      <c r="UUR26" s="84"/>
      <c r="UUS26" s="84"/>
      <c r="UUT26" s="84"/>
      <c r="UUU26" s="84"/>
      <c r="UUV26" s="84"/>
      <c r="UUW26" s="84"/>
      <c r="UUX26" s="84"/>
      <c r="UUY26" s="84"/>
      <c r="UUZ26" s="84"/>
      <c r="UVA26" s="84"/>
      <c r="UVB26" s="84"/>
      <c r="UVC26" s="84"/>
      <c r="UVD26" s="84"/>
      <c r="UVE26" s="84"/>
      <c r="UVF26" s="84"/>
      <c r="UVG26" s="84"/>
      <c r="UVH26" s="84"/>
      <c r="UVI26" s="84"/>
      <c r="UVJ26" s="84"/>
      <c r="UVK26" s="84"/>
      <c r="UVL26" s="84"/>
      <c r="UVM26" s="84"/>
      <c r="UVN26" s="84"/>
      <c r="UVO26" s="84"/>
      <c r="UVP26" s="84"/>
      <c r="UVQ26" s="84"/>
      <c r="UVR26" s="84"/>
      <c r="UVS26" s="84"/>
      <c r="UVT26" s="84"/>
      <c r="UVU26" s="84"/>
      <c r="UVV26" s="84"/>
      <c r="UVW26" s="84"/>
      <c r="UVX26" s="84"/>
      <c r="UVY26" s="84"/>
      <c r="UVZ26" s="84"/>
      <c r="UWA26" s="84"/>
      <c r="UWB26" s="84"/>
      <c r="UWC26" s="84"/>
      <c r="UWD26" s="84"/>
      <c r="UWE26" s="84"/>
      <c r="UWF26" s="84"/>
      <c r="UWG26" s="84"/>
      <c r="UWH26" s="84"/>
      <c r="UWI26" s="84"/>
      <c r="UWJ26" s="84"/>
      <c r="UWK26" s="84"/>
      <c r="UWL26" s="84"/>
      <c r="UWM26" s="84"/>
      <c r="UWN26" s="84"/>
      <c r="UWO26" s="84"/>
      <c r="UWP26" s="84"/>
      <c r="UWQ26" s="84"/>
      <c r="UWR26" s="84"/>
      <c r="UWS26" s="84"/>
      <c r="UWT26" s="84"/>
      <c r="UWU26" s="84"/>
      <c r="UWV26" s="84"/>
      <c r="UWW26" s="84"/>
      <c r="UWX26" s="84"/>
      <c r="UWY26" s="84"/>
      <c r="UWZ26" s="84"/>
      <c r="UXA26" s="84"/>
      <c r="UXB26" s="84"/>
      <c r="UXC26" s="84"/>
      <c r="UXD26" s="84"/>
      <c r="UXE26" s="84"/>
      <c r="UXF26" s="84"/>
      <c r="UXG26" s="84"/>
      <c r="UXH26" s="84"/>
      <c r="UXI26" s="84"/>
      <c r="UXJ26" s="84"/>
      <c r="UXK26" s="84"/>
      <c r="UXL26" s="84"/>
      <c r="UXM26" s="84"/>
      <c r="UXN26" s="84"/>
      <c r="UXO26" s="84"/>
      <c r="UXP26" s="84"/>
      <c r="UXQ26" s="84"/>
      <c r="UXR26" s="84"/>
      <c r="UXS26" s="84"/>
      <c r="UXT26" s="84"/>
      <c r="UXU26" s="84"/>
      <c r="UXV26" s="84"/>
      <c r="UXW26" s="84"/>
      <c r="UXX26" s="84"/>
      <c r="UXY26" s="84"/>
      <c r="UXZ26" s="84"/>
      <c r="UYA26" s="84"/>
      <c r="UYB26" s="84"/>
      <c r="UYC26" s="84"/>
      <c r="UYD26" s="84"/>
      <c r="UYE26" s="84"/>
      <c r="UYF26" s="84"/>
      <c r="UYG26" s="84"/>
      <c r="UYH26" s="84"/>
      <c r="UYI26" s="84"/>
      <c r="UYJ26" s="84"/>
      <c r="UYK26" s="84"/>
      <c r="UYL26" s="84"/>
      <c r="UYM26" s="84"/>
      <c r="UYN26" s="84"/>
      <c r="UYO26" s="84"/>
      <c r="UYP26" s="84"/>
      <c r="UYQ26" s="84"/>
      <c r="UYR26" s="84"/>
      <c r="UYS26" s="84"/>
      <c r="UYT26" s="84"/>
      <c r="UYU26" s="84"/>
      <c r="UYV26" s="84"/>
      <c r="UYW26" s="84"/>
      <c r="UYX26" s="84"/>
      <c r="UYY26" s="84"/>
      <c r="UYZ26" s="84"/>
      <c r="UZA26" s="84"/>
      <c r="UZB26" s="84"/>
      <c r="UZC26" s="84"/>
      <c r="UZD26" s="84"/>
      <c r="UZE26" s="84"/>
      <c r="UZF26" s="84"/>
      <c r="UZG26" s="84"/>
      <c r="UZH26" s="84"/>
      <c r="UZI26" s="84"/>
      <c r="UZJ26" s="84"/>
      <c r="UZK26" s="84"/>
      <c r="UZL26" s="84"/>
      <c r="UZM26" s="84"/>
      <c r="UZN26" s="84"/>
      <c r="UZO26" s="84"/>
      <c r="UZP26" s="84"/>
      <c r="UZQ26" s="84"/>
      <c r="UZR26" s="84"/>
      <c r="UZS26" s="84"/>
      <c r="UZT26" s="84"/>
      <c r="UZU26" s="84"/>
      <c r="UZV26" s="84"/>
      <c r="UZW26" s="84"/>
      <c r="UZX26" s="84"/>
      <c r="UZY26" s="84"/>
      <c r="UZZ26" s="84"/>
      <c r="VAA26" s="84"/>
      <c r="VAB26" s="84"/>
      <c r="VAC26" s="84"/>
      <c r="VAD26" s="84"/>
      <c r="VAE26" s="84"/>
      <c r="VAF26" s="84"/>
      <c r="VAG26" s="84"/>
      <c r="VAH26" s="84"/>
      <c r="VAI26" s="84"/>
      <c r="VAJ26" s="84"/>
      <c r="VAK26" s="84"/>
      <c r="VAL26" s="84"/>
      <c r="VAM26" s="84"/>
      <c r="VAN26" s="84"/>
      <c r="VAO26" s="84"/>
      <c r="VAP26" s="84"/>
      <c r="VAQ26" s="84"/>
      <c r="VAR26" s="84"/>
      <c r="VAS26" s="84"/>
      <c r="VAT26" s="84"/>
      <c r="VAU26" s="84"/>
      <c r="VAV26" s="84"/>
      <c r="VAW26" s="84"/>
      <c r="VAX26" s="84"/>
      <c r="VAY26" s="84"/>
      <c r="VAZ26" s="84"/>
      <c r="VBA26" s="84"/>
      <c r="VBB26" s="84"/>
      <c r="VBC26" s="84"/>
      <c r="VBD26" s="84"/>
      <c r="VBE26" s="84"/>
      <c r="VBF26" s="84"/>
      <c r="VBG26" s="84"/>
      <c r="VBH26" s="84"/>
      <c r="VBI26" s="84"/>
      <c r="VBJ26" s="84"/>
      <c r="VBK26" s="84"/>
      <c r="VBL26" s="84"/>
      <c r="VBM26" s="84"/>
      <c r="VBN26" s="84"/>
      <c r="VBO26" s="84"/>
      <c r="VBP26" s="84"/>
      <c r="VBQ26" s="84"/>
      <c r="VBR26" s="84"/>
      <c r="VBS26" s="84"/>
      <c r="VBT26" s="84"/>
      <c r="VBU26" s="84"/>
      <c r="VBV26" s="84"/>
      <c r="VBW26" s="84"/>
      <c r="VBX26" s="84"/>
      <c r="VBY26" s="84"/>
      <c r="VBZ26" s="84"/>
      <c r="VCA26" s="84"/>
      <c r="VCB26" s="84"/>
      <c r="VCC26" s="84"/>
      <c r="VCD26" s="84"/>
      <c r="VCE26" s="84"/>
      <c r="VCF26" s="84"/>
      <c r="VCG26" s="84"/>
      <c r="VCH26" s="84"/>
      <c r="VCI26" s="84"/>
      <c r="VCJ26" s="84"/>
      <c r="VCK26" s="84"/>
      <c r="VCL26" s="84"/>
      <c r="VCM26" s="84"/>
      <c r="VCN26" s="84"/>
      <c r="VCO26" s="84"/>
      <c r="VCP26" s="84"/>
      <c r="VCQ26" s="84"/>
      <c r="VCR26" s="84"/>
      <c r="VCS26" s="84"/>
      <c r="VCT26" s="84"/>
      <c r="VCU26" s="84"/>
      <c r="VCV26" s="84"/>
      <c r="VCW26" s="84"/>
      <c r="VCX26" s="84"/>
      <c r="VCY26" s="84"/>
      <c r="VCZ26" s="84"/>
      <c r="VDA26" s="84"/>
      <c r="VDB26" s="84"/>
      <c r="VDC26" s="84"/>
      <c r="VDD26" s="84"/>
      <c r="VDE26" s="84"/>
      <c r="VDF26" s="84"/>
      <c r="VDG26" s="84"/>
      <c r="VDH26" s="84"/>
      <c r="VDI26" s="84"/>
      <c r="VDJ26" s="84"/>
      <c r="VDK26" s="84"/>
      <c r="VDL26" s="84"/>
      <c r="VDM26" s="84"/>
      <c r="VDN26" s="84"/>
      <c r="VDO26" s="84"/>
      <c r="VDP26" s="84"/>
      <c r="VDQ26" s="84"/>
      <c r="VDR26" s="84"/>
      <c r="VDS26" s="84"/>
      <c r="VDT26" s="84"/>
      <c r="VDU26" s="84"/>
      <c r="VDV26" s="84"/>
      <c r="VDW26" s="84"/>
      <c r="VDX26" s="84"/>
      <c r="VDY26" s="84"/>
      <c r="VDZ26" s="84"/>
      <c r="VEA26" s="84"/>
      <c r="VEB26" s="84"/>
      <c r="VEC26" s="84"/>
      <c r="VED26" s="84"/>
      <c r="VEE26" s="84"/>
      <c r="VEF26" s="84"/>
      <c r="VEG26" s="84"/>
      <c r="VEH26" s="84"/>
      <c r="VEI26" s="84"/>
      <c r="VEJ26" s="84"/>
      <c r="VEK26" s="84"/>
      <c r="VEL26" s="84"/>
      <c r="VEM26" s="84"/>
      <c r="VEN26" s="84"/>
      <c r="VEO26" s="84"/>
      <c r="VEP26" s="84"/>
      <c r="VEQ26" s="84"/>
      <c r="VER26" s="84"/>
      <c r="VES26" s="84"/>
      <c r="VET26" s="84"/>
      <c r="VEU26" s="84"/>
      <c r="VEV26" s="84"/>
      <c r="VEW26" s="84"/>
      <c r="VEX26" s="84"/>
      <c r="VEY26" s="84"/>
      <c r="VEZ26" s="84"/>
      <c r="VFA26" s="84"/>
      <c r="VFB26" s="84"/>
      <c r="VFC26" s="84"/>
      <c r="VFD26" s="84"/>
      <c r="VFE26" s="84"/>
      <c r="VFF26" s="84"/>
      <c r="VFG26" s="84"/>
      <c r="VFH26" s="84"/>
      <c r="VFI26" s="84"/>
      <c r="VFJ26" s="84"/>
      <c r="VFK26" s="84"/>
      <c r="VFL26" s="84"/>
      <c r="VFM26" s="84"/>
      <c r="VFN26" s="84"/>
      <c r="VFO26" s="84"/>
      <c r="VFP26" s="84"/>
      <c r="VFQ26" s="84"/>
      <c r="VFR26" s="84"/>
      <c r="VFS26" s="84"/>
      <c r="VFT26" s="84"/>
      <c r="VFU26" s="84"/>
      <c r="VFV26" s="84"/>
      <c r="VFW26" s="84"/>
      <c r="VFX26" s="84"/>
      <c r="VFY26" s="84"/>
      <c r="VFZ26" s="84"/>
      <c r="VGA26" s="84"/>
      <c r="VGB26" s="84"/>
      <c r="VGC26" s="84"/>
      <c r="VGD26" s="84"/>
      <c r="VGE26" s="84"/>
      <c r="VGF26" s="84"/>
      <c r="VGG26" s="84"/>
      <c r="VGH26" s="84"/>
      <c r="VGI26" s="84"/>
      <c r="VGJ26" s="84"/>
      <c r="VGK26" s="84"/>
      <c r="VGL26" s="84"/>
      <c r="VGM26" s="84"/>
      <c r="VGN26" s="84"/>
      <c r="VGO26" s="84"/>
      <c r="VGP26" s="84"/>
      <c r="VGQ26" s="84"/>
      <c r="VGR26" s="84"/>
      <c r="VGS26" s="84"/>
      <c r="VGT26" s="84"/>
      <c r="VGU26" s="84"/>
      <c r="VGV26" s="84"/>
      <c r="VGW26" s="84"/>
      <c r="VGX26" s="84"/>
      <c r="VGY26" s="84"/>
      <c r="VGZ26" s="84"/>
      <c r="VHA26" s="84"/>
      <c r="VHB26" s="84"/>
      <c r="VHC26" s="84"/>
      <c r="VHD26" s="84"/>
      <c r="VHE26" s="84"/>
      <c r="VHF26" s="84"/>
      <c r="VHG26" s="84"/>
      <c r="VHH26" s="84"/>
      <c r="VHI26" s="84"/>
      <c r="VHJ26" s="84"/>
      <c r="VHK26" s="84"/>
      <c r="VHL26" s="84"/>
      <c r="VHM26" s="84"/>
      <c r="VHN26" s="84"/>
      <c r="VHO26" s="84"/>
      <c r="VHP26" s="84"/>
      <c r="VHQ26" s="84"/>
      <c r="VHR26" s="84"/>
      <c r="VHS26" s="84"/>
      <c r="VHT26" s="84"/>
      <c r="VHU26" s="84"/>
      <c r="VHV26" s="84"/>
      <c r="VHW26" s="84"/>
      <c r="VHX26" s="84"/>
      <c r="VHY26" s="84"/>
      <c r="VHZ26" s="84"/>
      <c r="VIA26" s="84"/>
      <c r="VIB26" s="84"/>
      <c r="VIC26" s="84"/>
      <c r="VID26" s="84"/>
      <c r="VIE26" s="84"/>
      <c r="VIF26" s="84"/>
      <c r="VIG26" s="84"/>
      <c r="VIH26" s="84"/>
      <c r="VII26" s="84"/>
      <c r="VIJ26" s="84"/>
      <c r="VIK26" s="84"/>
      <c r="VIL26" s="84"/>
      <c r="VIM26" s="84"/>
      <c r="VIN26" s="84"/>
      <c r="VIO26" s="84"/>
      <c r="VIP26" s="84"/>
      <c r="VIQ26" s="84"/>
      <c r="VIR26" s="84"/>
      <c r="VIS26" s="84"/>
      <c r="VIT26" s="84"/>
      <c r="VIU26" s="84"/>
      <c r="VIV26" s="84"/>
      <c r="VIW26" s="84"/>
      <c r="VIX26" s="84"/>
      <c r="VIY26" s="84"/>
      <c r="VIZ26" s="84"/>
      <c r="VJA26" s="84"/>
      <c r="VJB26" s="84"/>
      <c r="VJC26" s="84"/>
      <c r="VJD26" s="84"/>
      <c r="VJE26" s="84"/>
      <c r="VJF26" s="84"/>
      <c r="VJG26" s="84"/>
      <c r="VJH26" s="84"/>
      <c r="VJI26" s="84"/>
      <c r="VJJ26" s="84"/>
      <c r="VJK26" s="84"/>
      <c r="VJL26" s="84"/>
      <c r="VJM26" s="84"/>
      <c r="VJN26" s="84"/>
      <c r="VJO26" s="84"/>
      <c r="VJP26" s="84"/>
      <c r="VJQ26" s="84"/>
      <c r="VJR26" s="84"/>
      <c r="VJS26" s="84"/>
      <c r="VJT26" s="84"/>
      <c r="VJU26" s="84"/>
      <c r="VJV26" s="84"/>
      <c r="VJW26" s="84"/>
      <c r="VJX26" s="84"/>
      <c r="VJY26" s="84"/>
      <c r="VJZ26" s="84"/>
      <c r="VKA26" s="84"/>
      <c r="VKB26" s="84"/>
      <c r="VKC26" s="84"/>
      <c r="VKD26" s="84"/>
      <c r="VKE26" s="84"/>
      <c r="VKF26" s="84"/>
      <c r="VKG26" s="84"/>
      <c r="VKH26" s="84"/>
      <c r="VKI26" s="84"/>
      <c r="VKJ26" s="84"/>
      <c r="VKK26" s="84"/>
      <c r="VKL26" s="84"/>
      <c r="VKM26" s="84"/>
      <c r="VKN26" s="84"/>
      <c r="VKO26" s="84"/>
      <c r="VKP26" s="84"/>
      <c r="VKQ26" s="84"/>
      <c r="VKR26" s="84"/>
      <c r="VKS26" s="84"/>
      <c r="VKT26" s="84"/>
      <c r="VKU26" s="84"/>
      <c r="VKV26" s="84"/>
      <c r="VKW26" s="84"/>
      <c r="VKX26" s="84"/>
      <c r="VKY26" s="84"/>
      <c r="VKZ26" s="84"/>
      <c r="VLA26" s="84"/>
      <c r="VLB26" s="84"/>
      <c r="VLC26" s="84"/>
      <c r="VLD26" s="84"/>
      <c r="VLE26" s="84"/>
      <c r="VLF26" s="84"/>
      <c r="VLG26" s="84"/>
      <c r="VLH26" s="84"/>
      <c r="VLI26" s="84"/>
      <c r="VLJ26" s="84"/>
      <c r="VLK26" s="84"/>
      <c r="VLL26" s="84"/>
      <c r="VLM26" s="84"/>
      <c r="VLN26" s="84"/>
      <c r="VLO26" s="84"/>
      <c r="VLP26" s="84"/>
      <c r="VLQ26" s="84"/>
      <c r="VLR26" s="84"/>
      <c r="VLS26" s="84"/>
      <c r="VLT26" s="84"/>
      <c r="VLU26" s="84"/>
      <c r="VLV26" s="84"/>
      <c r="VLW26" s="84"/>
      <c r="VLX26" s="84"/>
      <c r="VLY26" s="84"/>
      <c r="VLZ26" s="84"/>
      <c r="VMA26" s="84"/>
      <c r="VMB26" s="84"/>
      <c r="VMC26" s="84"/>
      <c r="VMD26" s="84"/>
      <c r="VME26" s="84"/>
      <c r="VMF26" s="84"/>
      <c r="VMG26" s="84"/>
      <c r="VMH26" s="84"/>
      <c r="VMI26" s="84"/>
      <c r="VMJ26" s="84"/>
      <c r="VMK26" s="84"/>
      <c r="VML26" s="84"/>
      <c r="VMM26" s="84"/>
      <c r="VMN26" s="84"/>
      <c r="VMO26" s="84"/>
      <c r="VMP26" s="84"/>
      <c r="VMQ26" s="84"/>
      <c r="VMR26" s="84"/>
      <c r="VMS26" s="84"/>
      <c r="VMT26" s="84"/>
      <c r="VMU26" s="84"/>
      <c r="VMV26" s="84"/>
      <c r="VMW26" s="84"/>
      <c r="VMX26" s="84"/>
      <c r="VMY26" s="84"/>
      <c r="VMZ26" s="84"/>
      <c r="VNA26" s="84"/>
      <c r="VNB26" s="84"/>
      <c r="VNC26" s="84"/>
      <c r="VND26" s="84"/>
      <c r="VNE26" s="84"/>
      <c r="VNF26" s="84"/>
      <c r="VNG26" s="84"/>
      <c r="VNH26" s="84"/>
      <c r="VNI26" s="84"/>
      <c r="VNJ26" s="84"/>
      <c r="VNK26" s="84"/>
      <c r="VNL26" s="84"/>
      <c r="VNM26" s="84"/>
      <c r="VNN26" s="84"/>
      <c r="VNO26" s="84"/>
      <c r="VNP26" s="84"/>
      <c r="VNQ26" s="84"/>
      <c r="VNR26" s="84"/>
      <c r="VNS26" s="84"/>
      <c r="VNT26" s="84"/>
      <c r="VNU26" s="84"/>
      <c r="VNV26" s="84"/>
      <c r="VNW26" s="84"/>
      <c r="VNX26" s="84"/>
      <c r="VNY26" s="84"/>
      <c r="VNZ26" s="84"/>
      <c r="VOA26" s="84"/>
      <c r="VOB26" s="84"/>
      <c r="VOC26" s="84"/>
      <c r="VOD26" s="84"/>
      <c r="VOE26" s="84"/>
      <c r="VOF26" s="84"/>
      <c r="VOG26" s="84"/>
      <c r="VOH26" s="84"/>
      <c r="VOI26" s="84"/>
      <c r="VOJ26" s="84"/>
      <c r="VOK26" s="84"/>
      <c r="VOL26" s="84"/>
      <c r="VOM26" s="84"/>
      <c r="VON26" s="84"/>
      <c r="VOO26" s="84"/>
      <c r="VOP26" s="84"/>
      <c r="VOQ26" s="84"/>
      <c r="VOR26" s="84"/>
      <c r="VOS26" s="84"/>
      <c r="VOT26" s="84"/>
      <c r="VOU26" s="84"/>
      <c r="VOV26" s="84"/>
      <c r="VOW26" s="84"/>
      <c r="VOX26" s="84"/>
      <c r="VOY26" s="84"/>
      <c r="VOZ26" s="84"/>
      <c r="VPA26" s="84"/>
      <c r="VPB26" s="84"/>
      <c r="VPC26" s="84"/>
      <c r="VPD26" s="84"/>
      <c r="VPE26" s="84"/>
      <c r="VPF26" s="84"/>
      <c r="VPG26" s="84"/>
      <c r="VPH26" s="84"/>
      <c r="VPI26" s="84"/>
      <c r="VPJ26" s="84"/>
      <c r="VPK26" s="84"/>
      <c r="VPL26" s="84"/>
      <c r="VPM26" s="84"/>
      <c r="VPN26" s="84"/>
      <c r="VPO26" s="84"/>
      <c r="VPP26" s="84"/>
      <c r="VPQ26" s="84"/>
      <c r="VPR26" s="84"/>
      <c r="VPS26" s="84"/>
      <c r="VPT26" s="84"/>
      <c r="VPU26" s="84"/>
      <c r="VPV26" s="84"/>
      <c r="VPW26" s="84"/>
      <c r="VPX26" s="84"/>
      <c r="VPY26" s="84"/>
      <c r="VPZ26" s="84"/>
      <c r="VQA26" s="84"/>
      <c r="VQB26" s="84"/>
      <c r="VQC26" s="84"/>
      <c r="VQD26" s="84"/>
      <c r="VQE26" s="84"/>
      <c r="VQF26" s="84"/>
      <c r="VQG26" s="84"/>
      <c r="VQH26" s="84"/>
      <c r="VQI26" s="84"/>
      <c r="VQJ26" s="84"/>
      <c r="VQK26" s="84"/>
      <c r="VQL26" s="84"/>
      <c r="VQM26" s="84"/>
      <c r="VQN26" s="84"/>
      <c r="VQO26" s="84"/>
      <c r="VQP26" s="84"/>
      <c r="VQQ26" s="84"/>
      <c r="VQR26" s="84"/>
      <c r="VQS26" s="84"/>
      <c r="VQT26" s="84"/>
      <c r="VQU26" s="84"/>
      <c r="VQV26" s="84"/>
      <c r="VQW26" s="84"/>
      <c r="VQX26" s="84"/>
      <c r="VQY26" s="84"/>
      <c r="VQZ26" s="84"/>
      <c r="VRA26" s="84"/>
      <c r="VRB26" s="84"/>
      <c r="VRC26" s="84"/>
      <c r="VRD26" s="84"/>
      <c r="VRE26" s="84"/>
      <c r="VRF26" s="84"/>
      <c r="VRG26" s="84"/>
      <c r="VRH26" s="84"/>
      <c r="VRI26" s="84"/>
      <c r="VRJ26" s="84"/>
      <c r="VRK26" s="84"/>
      <c r="VRL26" s="84"/>
      <c r="VRM26" s="84"/>
      <c r="VRN26" s="84"/>
      <c r="VRO26" s="84"/>
      <c r="VRP26" s="84"/>
      <c r="VRQ26" s="84"/>
      <c r="VRR26" s="84"/>
      <c r="VRS26" s="84"/>
      <c r="VRT26" s="84"/>
      <c r="VRU26" s="84"/>
      <c r="VRV26" s="84"/>
      <c r="VRW26" s="84"/>
      <c r="VRX26" s="84"/>
      <c r="VRY26" s="84"/>
      <c r="VRZ26" s="84"/>
      <c r="VSA26" s="84"/>
      <c r="VSB26" s="84"/>
      <c r="VSC26" s="84"/>
      <c r="VSD26" s="84"/>
      <c r="VSE26" s="84"/>
      <c r="VSF26" s="84"/>
      <c r="VSG26" s="84"/>
      <c r="VSH26" s="84"/>
      <c r="VSI26" s="84"/>
      <c r="VSJ26" s="84"/>
      <c r="VSK26" s="84"/>
      <c r="VSL26" s="84"/>
      <c r="VSM26" s="84"/>
      <c r="VSN26" s="84"/>
      <c r="VSO26" s="84"/>
      <c r="VSP26" s="84"/>
      <c r="VSQ26" s="84"/>
      <c r="VSR26" s="84"/>
      <c r="VSS26" s="84"/>
      <c r="VST26" s="84"/>
      <c r="VSU26" s="84"/>
      <c r="VSV26" s="84"/>
      <c r="VSW26" s="84"/>
      <c r="VSX26" s="84"/>
      <c r="VSY26" s="84"/>
      <c r="VSZ26" s="84"/>
      <c r="VTA26" s="84"/>
      <c r="VTB26" s="84"/>
      <c r="VTC26" s="84"/>
      <c r="VTD26" s="84"/>
      <c r="VTE26" s="84"/>
      <c r="VTF26" s="84"/>
      <c r="VTG26" s="84"/>
      <c r="VTH26" s="84"/>
      <c r="VTI26" s="84"/>
      <c r="VTJ26" s="84"/>
      <c r="VTK26" s="84"/>
      <c r="VTL26" s="84"/>
      <c r="VTM26" s="84"/>
      <c r="VTN26" s="84"/>
      <c r="VTO26" s="84"/>
      <c r="VTP26" s="84"/>
      <c r="VTQ26" s="84"/>
      <c r="VTR26" s="84"/>
      <c r="VTS26" s="84"/>
      <c r="VTT26" s="84"/>
      <c r="VTU26" s="84"/>
      <c r="VTV26" s="84"/>
      <c r="VTW26" s="84"/>
      <c r="VTX26" s="84"/>
      <c r="VTY26" s="84"/>
      <c r="VTZ26" s="84"/>
      <c r="VUA26" s="84"/>
      <c r="VUB26" s="84"/>
      <c r="VUC26" s="84"/>
      <c r="VUD26" s="84"/>
      <c r="VUE26" s="84"/>
      <c r="VUF26" s="84"/>
      <c r="VUG26" s="84"/>
      <c r="VUH26" s="84"/>
      <c r="VUI26" s="84"/>
      <c r="VUJ26" s="84"/>
      <c r="VUK26" s="84"/>
      <c r="VUL26" s="84"/>
      <c r="VUM26" s="84"/>
      <c r="VUN26" s="84"/>
      <c r="VUO26" s="84"/>
      <c r="VUP26" s="84"/>
      <c r="VUQ26" s="84"/>
      <c r="VUR26" s="84"/>
      <c r="VUS26" s="84"/>
      <c r="VUT26" s="84"/>
      <c r="VUU26" s="84"/>
      <c r="VUV26" s="84"/>
      <c r="VUW26" s="84"/>
      <c r="VUX26" s="84"/>
      <c r="VUY26" s="84"/>
      <c r="VUZ26" s="84"/>
      <c r="VVA26" s="84"/>
      <c r="VVB26" s="84"/>
      <c r="VVC26" s="84"/>
      <c r="VVD26" s="84"/>
      <c r="VVE26" s="84"/>
      <c r="VVF26" s="84"/>
      <c r="VVG26" s="84"/>
      <c r="VVH26" s="84"/>
      <c r="VVI26" s="84"/>
      <c r="VVJ26" s="84"/>
      <c r="VVK26" s="84"/>
      <c r="VVL26" s="84"/>
      <c r="VVM26" s="84"/>
      <c r="VVN26" s="84"/>
      <c r="VVO26" s="84"/>
      <c r="VVP26" s="84"/>
      <c r="VVQ26" s="84"/>
      <c r="VVR26" s="84"/>
      <c r="VVS26" s="84"/>
      <c r="VVT26" s="84"/>
      <c r="VVU26" s="84"/>
      <c r="VVV26" s="84"/>
      <c r="VVW26" s="84"/>
      <c r="VVX26" s="84"/>
      <c r="VVY26" s="84"/>
      <c r="VVZ26" s="84"/>
      <c r="VWA26" s="84"/>
      <c r="VWB26" s="84"/>
      <c r="VWC26" s="84"/>
      <c r="VWD26" s="84"/>
      <c r="VWE26" s="84"/>
      <c r="VWF26" s="84"/>
      <c r="VWG26" s="84"/>
      <c r="VWH26" s="84"/>
      <c r="VWI26" s="84"/>
      <c r="VWJ26" s="84"/>
      <c r="VWK26" s="84"/>
      <c r="VWL26" s="84"/>
      <c r="VWM26" s="84"/>
      <c r="VWN26" s="84"/>
      <c r="VWO26" s="84"/>
      <c r="VWP26" s="84"/>
      <c r="VWQ26" s="84"/>
      <c r="VWR26" s="84"/>
      <c r="VWS26" s="84"/>
      <c r="VWT26" s="84"/>
      <c r="VWU26" s="84"/>
      <c r="VWV26" s="84"/>
      <c r="VWW26" s="84"/>
      <c r="VWX26" s="84"/>
      <c r="VWY26" s="84"/>
      <c r="VWZ26" s="84"/>
      <c r="VXA26" s="84"/>
      <c r="VXB26" s="84"/>
      <c r="VXC26" s="84"/>
      <c r="VXD26" s="84"/>
      <c r="VXE26" s="84"/>
      <c r="VXF26" s="84"/>
      <c r="VXG26" s="84"/>
      <c r="VXH26" s="84"/>
      <c r="VXI26" s="84"/>
      <c r="VXJ26" s="84"/>
      <c r="VXK26" s="84"/>
      <c r="VXL26" s="84"/>
      <c r="VXM26" s="84"/>
      <c r="VXN26" s="84"/>
      <c r="VXO26" s="84"/>
      <c r="VXP26" s="84"/>
      <c r="VXQ26" s="84"/>
      <c r="VXR26" s="84"/>
      <c r="VXS26" s="84"/>
      <c r="VXT26" s="84"/>
      <c r="VXU26" s="84"/>
      <c r="VXV26" s="84"/>
      <c r="VXW26" s="84"/>
      <c r="VXX26" s="84"/>
      <c r="VXY26" s="84"/>
      <c r="VXZ26" s="84"/>
      <c r="VYA26" s="84"/>
      <c r="VYB26" s="84"/>
      <c r="VYC26" s="84"/>
      <c r="VYD26" s="84"/>
      <c r="VYE26" s="84"/>
      <c r="VYF26" s="84"/>
      <c r="VYG26" s="84"/>
      <c r="VYH26" s="84"/>
      <c r="VYI26" s="84"/>
      <c r="VYJ26" s="84"/>
      <c r="VYK26" s="84"/>
      <c r="VYL26" s="84"/>
      <c r="VYM26" s="84"/>
      <c r="VYN26" s="84"/>
      <c r="VYO26" s="84"/>
      <c r="VYP26" s="84"/>
      <c r="VYQ26" s="84"/>
      <c r="VYR26" s="84"/>
      <c r="VYS26" s="84"/>
      <c r="VYT26" s="84"/>
      <c r="VYU26" s="84"/>
      <c r="VYV26" s="84"/>
      <c r="VYW26" s="84"/>
      <c r="VYX26" s="84"/>
      <c r="VYY26" s="84"/>
      <c r="VYZ26" s="84"/>
      <c r="VZA26" s="84"/>
      <c r="VZB26" s="84"/>
      <c r="VZC26" s="84"/>
      <c r="VZD26" s="84"/>
      <c r="VZE26" s="84"/>
      <c r="VZF26" s="84"/>
      <c r="VZG26" s="84"/>
      <c r="VZH26" s="84"/>
      <c r="VZI26" s="84"/>
      <c r="VZJ26" s="84"/>
      <c r="VZK26" s="84"/>
      <c r="VZL26" s="84"/>
      <c r="VZM26" s="84"/>
      <c r="VZN26" s="84"/>
      <c r="VZO26" s="84"/>
      <c r="VZP26" s="84"/>
      <c r="VZQ26" s="84"/>
      <c r="VZR26" s="84"/>
      <c r="VZS26" s="84"/>
      <c r="VZT26" s="84"/>
      <c r="VZU26" s="84"/>
      <c r="VZV26" s="84"/>
      <c r="VZW26" s="84"/>
      <c r="VZX26" s="84"/>
      <c r="VZY26" s="84"/>
      <c r="VZZ26" s="84"/>
      <c r="WAA26" s="84"/>
      <c r="WAB26" s="84"/>
      <c r="WAC26" s="84"/>
      <c r="WAD26" s="84"/>
      <c r="WAE26" s="84"/>
      <c r="WAF26" s="84"/>
      <c r="WAG26" s="84"/>
      <c r="WAH26" s="84"/>
      <c r="WAI26" s="84"/>
      <c r="WAJ26" s="84"/>
      <c r="WAK26" s="84"/>
      <c r="WAL26" s="84"/>
      <c r="WAM26" s="84"/>
      <c r="WAN26" s="84"/>
      <c r="WAO26" s="84"/>
      <c r="WAP26" s="84"/>
      <c r="WAQ26" s="84"/>
      <c r="WAR26" s="84"/>
      <c r="WAS26" s="84"/>
      <c r="WAT26" s="84"/>
      <c r="WAU26" s="84"/>
      <c r="WAV26" s="84"/>
      <c r="WAW26" s="84"/>
      <c r="WAX26" s="84"/>
      <c r="WAY26" s="84"/>
      <c r="WAZ26" s="84"/>
      <c r="WBA26" s="84"/>
      <c r="WBB26" s="84"/>
      <c r="WBC26" s="84"/>
      <c r="WBD26" s="84"/>
      <c r="WBE26" s="84"/>
      <c r="WBF26" s="84"/>
      <c r="WBG26" s="84"/>
      <c r="WBH26" s="84"/>
      <c r="WBI26" s="84"/>
      <c r="WBJ26" s="84"/>
      <c r="WBK26" s="84"/>
      <c r="WBL26" s="84"/>
      <c r="WBM26" s="84"/>
      <c r="WBN26" s="84"/>
      <c r="WBO26" s="84"/>
      <c r="WBP26" s="84"/>
      <c r="WBQ26" s="84"/>
      <c r="WBR26" s="84"/>
      <c r="WBS26" s="84"/>
      <c r="WBT26" s="84"/>
      <c r="WBU26" s="84"/>
      <c r="WBV26" s="84"/>
      <c r="WBW26" s="84"/>
      <c r="WBX26" s="84"/>
      <c r="WBY26" s="84"/>
      <c r="WBZ26" s="84"/>
      <c r="WCA26" s="84"/>
      <c r="WCB26" s="84"/>
      <c r="WCC26" s="84"/>
      <c r="WCD26" s="84"/>
      <c r="WCE26" s="84"/>
      <c r="WCF26" s="84"/>
      <c r="WCG26" s="84"/>
      <c r="WCH26" s="84"/>
      <c r="WCI26" s="84"/>
      <c r="WCJ26" s="84"/>
      <c r="WCK26" s="84"/>
      <c r="WCL26" s="84"/>
      <c r="WCM26" s="84"/>
      <c r="WCN26" s="84"/>
      <c r="WCO26" s="84"/>
      <c r="WCP26" s="84"/>
      <c r="WCQ26" s="84"/>
      <c r="WCR26" s="84"/>
      <c r="WCS26" s="84"/>
      <c r="WCT26" s="84"/>
      <c r="WCU26" s="84"/>
      <c r="WCV26" s="84"/>
      <c r="WCW26" s="84"/>
      <c r="WCX26" s="84"/>
      <c r="WCY26" s="84"/>
      <c r="WCZ26" s="84"/>
      <c r="WDA26" s="84"/>
      <c r="WDB26" s="84"/>
      <c r="WDC26" s="84"/>
      <c r="WDD26" s="84"/>
      <c r="WDE26" s="84"/>
      <c r="WDF26" s="84"/>
      <c r="WDG26" s="84"/>
      <c r="WDH26" s="84"/>
      <c r="WDI26" s="84"/>
      <c r="WDJ26" s="84"/>
      <c r="WDK26" s="84"/>
      <c r="WDL26" s="84"/>
      <c r="WDM26" s="84"/>
      <c r="WDN26" s="84"/>
      <c r="WDO26" s="84"/>
      <c r="WDP26" s="84"/>
      <c r="WDQ26" s="84"/>
      <c r="WDR26" s="84"/>
      <c r="WDS26" s="84"/>
      <c r="WDT26" s="84"/>
      <c r="WDU26" s="84"/>
      <c r="WDV26" s="84"/>
      <c r="WDW26" s="84"/>
      <c r="WDX26" s="84"/>
      <c r="WDY26" s="84"/>
      <c r="WDZ26" s="84"/>
      <c r="WEA26" s="84"/>
      <c r="WEB26" s="84"/>
      <c r="WEC26" s="84"/>
      <c r="WED26" s="84"/>
      <c r="WEE26" s="84"/>
      <c r="WEF26" s="84"/>
      <c r="WEG26" s="84"/>
      <c r="WEH26" s="84"/>
      <c r="WEI26" s="84"/>
      <c r="WEJ26" s="84"/>
      <c r="WEK26" s="84"/>
      <c r="WEL26" s="84"/>
      <c r="WEM26" s="84"/>
      <c r="WEN26" s="84"/>
      <c r="WEO26" s="84"/>
      <c r="WEP26" s="84"/>
      <c r="WEQ26" s="84"/>
      <c r="WER26" s="84"/>
      <c r="WES26" s="84"/>
      <c r="WET26" s="84"/>
      <c r="WEU26" s="84"/>
      <c r="WEV26" s="84"/>
      <c r="WEW26" s="84"/>
      <c r="WEX26" s="84"/>
      <c r="WEY26" s="84"/>
      <c r="WEZ26" s="84"/>
      <c r="WFA26" s="84"/>
      <c r="WFB26" s="84"/>
      <c r="WFC26" s="84"/>
      <c r="WFD26" s="84"/>
      <c r="WFE26" s="84"/>
      <c r="WFF26" s="84"/>
      <c r="WFG26" s="84"/>
      <c r="WFH26" s="84"/>
      <c r="WFI26" s="84"/>
      <c r="WFJ26" s="84"/>
      <c r="WFK26" s="84"/>
      <c r="WFL26" s="84"/>
      <c r="WFM26" s="84"/>
      <c r="WFN26" s="84"/>
      <c r="WFO26" s="84"/>
      <c r="WFP26" s="84"/>
      <c r="WFQ26" s="84"/>
      <c r="WFR26" s="84"/>
      <c r="WFS26" s="84"/>
      <c r="WFT26" s="84"/>
      <c r="WFU26" s="84"/>
      <c r="WFV26" s="84"/>
      <c r="WFW26" s="84"/>
      <c r="WFX26" s="84"/>
      <c r="WFY26" s="84"/>
      <c r="WFZ26" s="84"/>
      <c r="WGA26" s="84"/>
      <c r="WGB26" s="84"/>
      <c r="WGC26" s="84"/>
      <c r="WGD26" s="84"/>
      <c r="WGE26" s="84"/>
      <c r="WGF26" s="84"/>
      <c r="WGG26" s="84"/>
      <c r="WGH26" s="84"/>
      <c r="WGI26" s="84"/>
      <c r="WGJ26" s="84"/>
      <c r="WGK26" s="84"/>
      <c r="WGL26" s="84"/>
      <c r="WGM26" s="84"/>
      <c r="WGN26" s="84"/>
      <c r="WGO26" s="84"/>
      <c r="WGP26" s="84"/>
      <c r="WGQ26" s="84"/>
      <c r="WGR26" s="84"/>
      <c r="WGS26" s="84"/>
      <c r="WGT26" s="84"/>
      <c r="WGU26" s="84"/>
      <c r="WGV26" s="84"/>
      <c r="WGW26" s="84"/>
      <c r="WGX26" s="84"/>
      <c r="WGY26" s="84"/>
      <c r="WGZ26" s="84"/>
      <c r="WHA26" s="84"/>
      <c r="WHB26" s="84"/>
      <c r="WHC26" s="84"/>
      <c r="WHD26" s="84"/>
      <c r="WHE26" s="84"/>
      <c r="WHF26" s="84"/>
      <c r="WHG26" s="84"/>
      <c r="WHH26" s="84"/>
      <c r="WHI26" s="84"/>
      <c r="WHJ26" s="84"/>
      <c r="WHK26" s="84"/>
      <c r="WHL26" s="84"/>
      <c r="WHM26" s="84"/>
      <c r="WHN26" s="84"/>
      <c r="WHO26" s="84"/>
      <c r="WHP26" s="84"/>
      <c r="WHQ26" s="84"/>
      <c r="WHR26" s="84"/>
      <c r="WHS26" s="84"/>
      <c r="WHT26" s="84"/>
      <c r="WHU26" s="84"/>
      <c r="WHV26" s="84"/>
      <c r="WHW26" s="84"/>
      <c r="WHX26" s="84"/>
      <c r="WHY26" s="84"/>
      <c r="WHZ26" s="84"/>
      <c r="WIA26" s="84"/>
      <c r="WIB26" s="84"/>
      <c r="WIC26" s="84"/>
      <c r="WID26" s="84"/>
      <c r="WIE26" s="84"/>
      <c r="WIF26" s="84"/>
      <c r="WIG26" s="84"/>
      <c r="WIH26" s="84"/>
      <c r="WII26" s="84"/>
      <c r="WIJ26" s="84"/>
      <c r="WIK26" s="84"/>
      <c r="WIL26" s="84"/>
      <c r="WIM26" s="84"/>
      <c r="WIN26" s="84"/>
      <c r="WIO26" s="84"/>
      <c r="WIP26" s="84"/>
      <c r="WIQ26" s="84"/>
      <c r="WIR26" s="84"/>
      <c r="WIS26" s="84"/>
      <c r="WIT26" s="84"/>
      <c r="WIU26" s="84"/>
      <c r="WIV26" s="84"/>
      <c r="WIW26" s="84"/>
      <c r="WIX26" s="84"/>
      <c r="WIY26" s="84"/>
      <c r="WIZ26" s="84"/>
      <c r="WJA26" s="84"/>
      <c r="WJB26" s="84"/>
      <c r="WJC26" s="84"/>
      <c r="WJD26" s="84"/>
      <c r="WJE26" s="84"/>
      <c r="WJF26" s="84"/>
      <c r="WJG26" s="84"/>
      <c r="WJH26" s="84"/>
      <c r="WJI26" s="84"/>
      <c r="WJJ26" s="84"/>
      <c r="WJK26" s="84"/>
      <c r="WJL26" s="84"/>
      <c r="WJM26" s="84"/>
      <c r="WJN26" s="84"/>
      <c r="WJO26" s="84"/>
      <c r="WJP26" s="84"/>
      <c r="WJQ26" s="84"/>
      <c r="WJR26" s="84"/>
      <c r="WJS26" s="84"/>
      <c r="WJT26" s="84"/>
      <c r="WJU26" s="84"/>
      <c r="WJV26" s="84"/>
      <c r="WJW26" s="84"/>
      <c r="WJX26" s="84"/>
      <c r="WJY26" s="84"/>
      <c r="WJZ26" s="84"/>
      <c r="WKA26" s="84"/>
      <c r="WKB26" s="84"/>
      <c r="WKC26" s="84"/>
      <c r="WKD26" s="84"/>
      <c r="WKE26" s="84"/>
      <c r="WKF26" s="84"/>
      <c r="WKG26" s="84"/>
      <c r="WKH26" s="84"/>
      <c r="WKI26" s="84"/>
      <c r="WKJ26" s="84"/>
      <c r="WKK26" s="84"/>
      <c r="WKL26" s="84"/>
      <c r="WKM26" s="84"/>
      <c r="WKN26" s="84"/>
      <c r="WKO26" s="84"/>
      <c r="WKP26" s="84"/>
      <c r="WKQ26" s="84"/>
      <c r="WKR26" s="84"/>
      <c r="WKS26" s="84"/>
      <c r="WKT26" s="84"/>
      <c r="WKU26" s="84"/>
      <c r="WKV26" s="84"/>
      <c r="WKW26" s="84"/>
      <c r="WKX26" s="84"/>
      <c r="WKY26" s="84"/>
      <c r="WKZ26" s="84"/>
      <c r="WLA26" s="84"/>
      <c r="WLB26" s="84"/>
      <c r="WLC26" s="84"/>
      <c r="WLD26" s="84"/>
      <c r="WLE26" s="84"/>
      <c r="WLF26" s="84"/>
      <c r="WLG26" s="84"/>
      <c r="WLH26" s="84"/>
      <c r="WLI26" s="84"/>
      <c r="WLJ26" s="84"/>
      <c r="WLK26" s="84"/>
      <c r="WLL26" s="84"/>
      <c r="WLM26" s="84"/>
      <c r="WLN26" s="84"/>
      <c r="WLO26" s="84"/>
      <c r="WLP26" s="84"/>
      <c r="WLQ26" s="84"/>
      <c r="WLR26" s="84"/>
      <c r="WLS26" s="84"/>
      <c r="WLT26" s="84"/>
      <c r="WLU26" s="84"/>
      <c r="WLV26" s="84"/>
      <c r="WLW26" s="84"/>
      <c r="WLX26" s="84"/>
      <c r="WLY26" s="84"/>
      <c r="WLZ26" s="84"/>
      <c r="WMA26" s="84"/>
      <c r="WMB26" s="84"/>
      <c r="WMC26" s="84"/>
      <c r="WMD26" s="84"/>
      <c r="WME26" s="84"/>
      <c r="WMF26" s="84"/>
      <c r="WMG26" s="84"/>
      <c r="WMH26" s="84"/>
      <c r="WMI26" s="84"/>
      <c r="WMJ26" s="84"/>
      <c r="WMK26" s="84"/>
      <c r="WML26" s="84"/>
      <c r="WMM26" s="84"/>
      <c r="WMN26" s="84"/>
      <c r="WMO26" s="84"/>
      <c r="WMP26" s="84"/>
      <c r="WMQ26" s="84"/>
      <c r="WMR26" s="84"/>
      <c r="WMS26" s="84"/>
      <c r="WMT26" s="84"/>
      <c r="WMU26" s="84"/>
      <c r="WMV26" s="84"/>
      <c r="WMW26" s="84"/>
      <c r="WMX26" s="84"/>
      <c r="WMY26" s="84"/>
      <c r="WMZ26" s="84"/>
      <c r="WNA26" s="84"/>
      <c r="WNB26" s="84"/>
      <c r="WNC26" s="84"/>
      <c r="WND26" s="84"/>
      <c r="WNE26" s="84"/>
      <c r="WNF26" s="84"/>
      <c r="WNG26" s="84"/>
      <c r="WNH26" s="84"/>
      <c r="WNI26" s="84"/>
      <c r="WNJ26" s="84"/>
      <c r="WNK26" s="84"/>
      <c r="WNL26" s="84"/>
      <c r="WNM26" s="84"/>
      <c r="WNN26" s="84"/>
      <c r="WNO26" s="84"/>
      <c r="WNP26" s="84"/>
      <c r="WNQ26" s="84"/>
      <c r="WNR26" s="84"/>
      <c r="WNS26" s="84"/>
      <c r="WNT26" s="84"/>
      <c r="WNU26" s="84"/>
      <c r="WNV26" s="84"/>
      <c r="WNW26" s="84"/>
      <c r="WNX26" s="84"/>
      <c r="WNY26" s="84"/>
      <c r="WNZ26" s="84"/>
      <c r="WOA26" s="84"/>
      <c r="WOB26" s="84"/>
      <c r="WOC26" s="84"/>
      <c r="WOD26" s="84"/>
      <c r="WOE26" s="84"/>
      <c r="WOF26" s="84"/>
      <c r="WOG26" s="84"/>
      <c r="WOH26" s="84"/>
      <c r="WOI26" s="84"/>
      <c r="WOJ26" s="84"/>
      <c r="WOK26" s="84"/>
      <c r="WOL26" s="84"/>
      <c r="WOM26" s="84"/>
      <c r="WON26" s="84"/>
      <c r="WOO26" s="84"/>
      <c r="WOP26" s="84"/>
      <c r="WOQ26" s="84"/>
      <c r="WOR26" s="84"/>
      <c r="WOS26" s="84"/>
      <c r="WOT26" s="84"/>
      <c r="WOU26" s="84"/>
      <c r="WOV26" s="84"/>
      <c r="WOW26" s="84"/>
      <c r="WOX26" s="84"/>
      <c r="WOY26" s="84"/>
      <c r="WOZ26" s="84"/>
      <c r="WPA26" s="84"/>
      <c r="WPB26" s="84"/>
      <c r="WPC26" s="84"/>
      <c r="WPD26" s="84"/>
      <c r="WPE26" s="84"/>
      <c r="WPF26" s="84"/>
      <c r="WPG26" s="84"/>
      <c r="WPH26" s="84"/>
      <c r="WPI26" s="84"/>
      <c r="WPJ26" s="84"/>
      <c r="WPK26" s="84"/>
      <c r="WPL26" s="84"/>
      <c r="WPM26" s="84"/>
      <c r="WPN26" s="84"/>
      <c r="WPO26" s="84"/>
      <c r="WPP26" s="84"/>
      <c r="WPQ26" s="84"/>
      <c r="WPR26" s="84"/>
      <c r="WPS26" s="84"/>
      <c r="WPT26" s="84"/>
      <c r="WPU26" s="84"/>
      <c r="WPV26" s="84"/>
      <c r="WPW26" s="84"/>
      <c r="WPX26" s="84"/>
      <c r="WPY26" s="84"/>
      <c r="WPZ26" s="84"/>
      <c r="WQA26" s="84"/>
      <c r="WQB26" s="84"/>
      <c r="WQC26" s="84"/>
      <c r="WQD26" s="84"/>
      <c r="WQE26" s="84"/>
      <c r="WQF26" s="84"/>
      <c r="WQG26" s="84"/>
      <c r="WQH26" s="84"/>
      <c r="WQI26" s="84"/>
      <c r="WQJ26" s="84"/>
      <c r="WQK26" s="84"/>
      <c r="WQL26" s="84"/>
      <c r="WQM26" s="84"/>
      <c r="WQN26" s="84"/>
      <c r="WQO26" s="84"/>
      <c r="WQP26" s="84"/>
      <c r="WQQ26" s="84"/>
      <c r="WQR26" s="84"/>
      <c r="WQS26" s="84"/>
      <c r="WQT26" s="84"/>
      <c r="WQU26" s="84"/>
      <c r="WQV26" s="84"/>
      <c r="WQW26" s="84"/>
      <c r="WQX26" s="84"/>
      <c r="WQY26" s="84"/>
      <c r="WQZ26" s="84"/>
      <c r="WRA26" s="84"/>
      <c r="WRB26" s="84"/>
      <c r="WRC26" s="84"/>
      <c r="WRD26" s="84"/>
      <c r="WRE26" s="84"/>
      <c r="WRF26" s="84"/>
      <c r="WRG26" s="84"/>
      <c r="WRH26" s="84"/>
      <c r="WRI26" s="84"/>
      <c r="WRJ26" s="84"/>
      <c r="WRK26" s="84"/>
      <c r="WRL26" s="84"/>
      <c r="WRM26" s="84"/>
      <c r="WRN26" s="84"/>
      <c r="WRO26" s="84"/>
      <c r="WRP26" s="84"/>
      <c r="WRQ26" s="84"/>
      <c r="WRR26" s="84"/>
      <c r="WRS26" s="84"/>
      <c r="WRT26" s="84"/>
      <c r="WRU26" s="84"/>
      <c r="WRV26" s="84"/>
      <c r="WRW26" s="84"/>
      <c r="WRX26" s="84"/>
      <c r="WRY26" s="84"/>
      <c r="WRZ26" s="84"/>
      <c r="WSA26" s="84"/>
      <c r="WSB26" s="84"/>
      <c r="WSC26" s="84"/>
      <c r="WSD26" s="84"/>
      <c r="WSE26" s="84"/>
      <c r="WSF26" s="84"/>
      <c r="WSG26" s="84"/>
      <c r="WSH26" s="84"/>
      <c r="WSI26" s="84"/>
      <c r="WSJ26" s="84"/>
      <c r="WSK26" s="84"/>
      <c r="WSL26" s="84"/>
      <c r="WSM26" s="84"/>
      <c r="WSN26" s="84"/>
      <c r="WSO26" s="84"/>
      <c r="WSP26" s="84"/>
      <c r="WSQ26" s="84"/>
      <c r="WSR26" s="84"/>
      <c r="WSS26" s="84"/>
      <c r="WST26" s="84"/>
      <c r="WSU26" s="84"/>
      <c r="WSV26" s="84"/>
      <c r="WSW26" s="84"/>
      <c r="WSX26" s="84"/>
      <c r="WSY26" s="84"/>
      <c r="WSZ26" s="84"/>
      <c r="WTA26" s="84"/>
      <c r="WTB26" s="84"/>
      <c r="WTC26" s="84"/>
      <c r="WTD26" s="84"/>
      <c r="WTE26" s="84"/>
      <c r="WTF26" s="84"/>
      <c r="WTG26" s="84"/>
      <c r="WTH26" s="84"/>
      <c r="WTI26" s="84"/>
      <c r="WTJ26" s="84"/>
      <c r="WTK26" s="84"/>
      <c r="WTL26" s="84"/>
      <c r="WTM26" s="84"/>
      <c r="WTN26" s="84"/>
      <c r="WTO26" s="84"/>
      <c r="WTP26" s="84"/>
      <c r="WTQ26" s="84"/>
      <c r="WTR26" s="84"/>
      <c r="WTS26" s="84"/>
      <c r="WTT26" s="84"/>
      <c r="WTU26" s="84"/>
      <c r="WTV26" s="84"/>
      <c r="WTW26" s="84"/>
      <c r="WTX26" s="84"/>
      <c r="WTY26" s="84"/>
      <c r="WTZ26" s="84"/>
      <c r="WUA26" s="84"/>
      <c r="WUB26" s="84"/>
      <c r="WUC26" s="84"/>
      <c r="WUD26" s="84"/>
      <c r="WUE26" s="84"/>
      <c r="WUF26" s="84"/>
      <c r="WUG26" s="84"/>
      <c r="WUH26" s="84"/>
      <c r="WUI26" s="84"/>
      <c r="WUJ26" s="84"/>
      <c r="WUK26" s="84"/>
      <c r="WUL26" s="84"/>
      <c r="WUM26" s="84"/>
      <c r="WUN26" s="84"/>
      <c r="WUO26" s="84"/>
      <c r="WUP26" s="84"/>
      <c r="WUQ26" s="84"/>
      <c r="WUR26" s="84"/>
      <c r="WUS26" s="84"/>
      <c r="WUT26" s="84"/>
      <c r="WUU26" s="84"/>
      <c r="WUV26" s="84"/>
      <c r="WUW26" s="84"/>
      <c r="WUX26" s="84"/>
      <c r="WUY26" s="84"/>
      <c r="WUZ26" s="84"/>
      <c r="WVA26" s="84"/>
      <c r="WVB26" s="84"/>
      <c r="WVC26" s="84"/>
      <c r="WVD26" s="84"/>
      <c r="WVE26" s="84"/>
      <c r="WVF26" s="84"/>
      <c r="WVG26" s="84"/>
      <c r="WVH26" s="84"/>
      <c r="WVI26" s="84"/>
      <c r="WVJ26" s="84"/>
      <c r="WVK26" s="84"/>
      <c r="WVL26" s="84"/>
      <c r="WVM26" s="84"/>
      <c r="WVN26" s="84"/>
      <c r="WVO26" s="84"/>
      <c r="WVP26" s="84"/>
      <c r="WVQ26" s="84"/>
      <c r="WVR26" s="84"/>
      <c r="WVS26" s="84"/>
      <c r="WVT26" s="84"/>
      <c r="WVU26" s="84"/>
      <c r="WVV26" s="84"/>
      <c r="WVW26" s="84"/>
      <c r="WVX26" s="84"/>
      <c r="WVY26" s="84"/>
      <c r="WVZ26" s="84"/>
      <c r="WWA26" s="84"/>
      <c r="WWB26" s="84"/>
      <c r="WWC26" s="84"/>
      <c r="WWD26" s="84"/>
      <c r="WWE26" s="84"/>
      <c r="WWF26" s="84"/>
      <c r="WWG26" s="84"/>
      <c r="WWH26" s="84"/>
      <c r="WWI26" s="84"/>
      <c r="WWJ26" s="84"/>
      <c r="WWK26" s="84"/>
      <c r="WWL26" s="84"/>
      <c r="WWM26" s="84"/>
      <c r="WWN26" s="84"/>
      <c r="WWO26" s="84"/>
      <c r="WWP26" s="84"/>
      <c r="WWQ26" s="84"/>
      <c r="WWR26" s="84"/>
      <c r="WWS26" s="84"/>
      <c r="WWT26" s="84"/>
      <c r="WWU26" s="84"/>
      <c r="WWV26" s="84"/>
      <c r="WWW26" s="84"/>
      <c r="WWX26" s="84"/>
      <c r="WWY26" s="84"/>
      <c r="WWZ26" s="84"/>
      <c r="WXA26" s="84"/>
      <c r="WXB26" s="84"/>
      <c r="WXC26" s="84"/>
      <c r="WXD26" s="84"/>
      <c r="WXE26" s="84"/>
      <c r="WXF26" s="84"/>
      <c r="WXG26" s="84"/>
      <c r="WXH26" s="84"/>
      <c r="WXI26" s="84"/>
      <c r="WXJ26" s="84"/>
      <c r="WXK26" s="84"/>
      <c r="WXL26" s="84"/>
      <c r="WXM26" s="84"/>
      <c r="WXN26" s="84"/>
      <c r="WXO26" s="84"/>
      <c r="WXP26" s="84"/>
      <c r="WXQ26" s="84"/>
      <c r="WXR26" s="84"/>
      <c r="WXS26" s="84"/>
      <c r="WXT26" s="84"/>
      <c r="WXU26" s="84"/>
      <c r="WXV26" s="84"/>
      <c r="WXW26" s="84"/>
      <c r="WXX26" s="84"/>
      <c r="WXY26" s="84"/>
      <c r="WXZ26" s="84"/>
      <c r="WYA26" s="84"/>
      <c r="WYB26" s="84"/>
      <c r="WYC26" s="84"/>
      <c r="WYD26" s="84"/>
      <c r="WYE26" s="84"/>
      <c r="WYF26" s="84"/>
      <c r="WYG26" s="84"/>
      <c r="WYH26" s="84"/>
      <c r="WYI26" s="84"/>
      <c r="WYJ26" s="84"/>
      <c r="WYK26" s="84"/>
      <c r="WYL26" s="84"/>
      <c r="WYM26" s="84"/>
      <c r="WYN26" s="84"/>
      <c r="WYO26" s="84"/>
      <c r="WYP26" s="84"/>
      <c r="WYQ26" s="84"/>
      <c r="WYR26" s="84"/>
      <c r="WYS26" s="84"/>
      <c r="WYT26" s="84"/>
      <c r="WYU26" s="84"/>
      <c r="WYV26" s="84"/>
      <c r="WYW26" s="84"/>
      <c r="WYX26" s="84"/>
      <c r="WYY26" s="84"/>
      <c r="WYZ26" s="84"/>
      <c r="WZA26" s="84"/>
      <c r="WZB26" s="84"/>
      <c r="WZC26" s="84"/>
      <c r="WZD26" s="84"/>
      <c r="WZE26" s="84"/>
      <c r="WZF26" s="84"/>
      <c r="WZG26" s="84"/>
      <c r="WZH26" s="84"/>
      <c r="WZI26" s="84"/>
      <c r="WZJ26" s="84"/>
      <c r="WZK26" s="84"/>
      <c r="WZL26" s="84"/>
      <c r="WZM26" s="84"/>
      <c r="WZN26" s="84"/>
      <c r="WZO26" s="84"/>
      <c r="WZP26" s="84"/>
      <c r="WZQ26" s="84"/>
      <c r="WZR26" s="84"/>
      <c r="WZS26" s="84"/>
      <c r="WZT26" s="84"/>
      <c r="WZU26" s="84"/>
      <c r="WZV26" s="84"/>
      <c r="WZW26" s="84"/>
      <c r="WZX26" s="84"/>
      <c r="WZY26" s="84"/>
      <c r="WZZ26" s="84"/>
      <c r="XAA26" s="84"/>
      <c r="XAB26" s="84"/>
      <c r="XAC26" s="84"/>
      <c r="XAD26" s="84"/>
      <c r="XAE26" s="84"/>
      <c r="XAF26" s="84"/>
      <c r="XAG26" s="84"/>
      <c r="XAH26" s="84"/>
      <c r="XAI26" s="84"/>
      <c r="XAJ26" s="84"/>
      <c r="XAK26" s="84"/>
      <c r="XAL26" s="84"/>
      <c r="XAM26" s="84"/>
      <c r="XAN26" s="84"/>
      <c r="XAO26" s="84"/>
      <c r="XAP26" s="84"/>
      <c r="XAQ26" s="84"/>
      <c r="XAR26" s="84"/>
      <c r="XAS26" s="84"/>
      <c r="XAT26" s="84"/>
      <c r="XAU26" s="84"/>
      <c r="XAV26" s="84"/>
      <c r="XAW26" s="84"/>
      <c r="XAX26" s="84"/>
      <c r="XAY26" s="84"/>
      <c r="XAZ26" s="84"/>
      <c r="XBA26" s="84"/>
      <c r="XBB26" s="84"/>
      <c r="XBC26" s="84"/>
      <c r="XBD26" s="84"/>
      <c r="XBE26" s="84"/>
      <c r="XBF26" s="84"/>
      <c r="XBG26" s="84"/>
      <c r="XBH26" s="84"/>
      <c r="XBI26" s="84"/>
      <c r="XBJ26" s="84"/>
      <c r="XBK26" s="84"/>
      <c r="XBL26" s="84"/>
      <c r="XBM26" s="84"/>
      <c r="XBN26" s="84"/>
      <c r="XBO26" s="84"/>
      <c r="XBP26" s="84"/>
      <c r="XBQ26" s="84"/>
      <c r="XBR26" s="84"/>
      <c r="XBS26" s="84"/>
      <c r="XBT26" s="84"/>
      <c r="XBU26" s="84"/>
      <c r="XBV26" s="84"/>
      <c r="XBW26" s="84"/>
      <c r="XBX26" s="84"/>
      <c r="XBY26" s="84"/>
      <c r="XBZ26" s="84"/>
      <c r="XCA26" s="84"/>
      <c r="XCB26" s="84"/>
      <c r="XCC26" s="84"/>
      <c r="XCD26" s="84"/>
      <c r="XCE26" s="84"/>
      <c r="XCF26" s="84"/>
      <c r="XCG26" s="84"/>
      <c r="XCH26" s="84"/>
      <c r="XCI26" s="84"/>
      <c r="XCJ26" s="84"/>
      <c r="XCK26" s="84"/>
      <c r="XCL26" s="84"/>
      <c r="XCM26" s="84"/>
      <c r="XCN26" s="84"/>
      <c r="XCO26" s="84"/>
      <c r="XCP26" s="84"/>
      <c r="XCQ26" s="84"/>
      <c r="XCR26" s="84"/>
      <c r="XCS26" s="84"/>
      <c r="XCT26" s="84"/>
      <c r="XCU26" s="84"/>
      <c r="XCV26" s="84"/>
      <c r="XCW26" s="84"/>
      <c r="XCX26" s="84"/>
      <c r="XCY26" s="84"/>
      <c r="XCZ26" s="84"/>
      <c r="XDA26" s="84"/>
      <c r="XDB26" s="84"/>
      <c r="XDC26" s="84"/>
      <c r="XDD26" s="84"/>
      <c r="XDE26" s="84"/>
      <c r="XDF26" s="84"/>
      <c r="XDG26" s="84"/>
      <c r="XDH26" s="84"/>
      <c r="XDI26" s="84"/>
      <c r="XDJ26" s="84"/>
      <c r="XDK26" s="84"/>
      <c r="XDL26" s="84"/>
      <c r="XDM26" s="84"/>
      <c r="XDN26" s="84"/>
      <c r="XDO26" s="84"/>
      <c r="XDP26" s="84"/>
      <c r="XDQ26" s="84"/>
      <c r="XDR26" s="84"/>
      <c r="XDS26" s="84"/>
      <c r="XDT26" s="84"/>
      <c r="XDU26" s="84"/>
      <c r="XDV26" s="84"/>
      <c r="XDW26" s="84"/>
      <c r="XDX26" s="84"/>
      <c r="XDY26" s="84"/>
      <c r="XDZ26" s="84"/>
      <c r="XEA26" s="84"/>
      <c r="XEB26" s="84"/>
      <c r="XEC26" s="84"/>
      <c r="XED26" s="84"/>
      <c r="XEE26" s="84"/>
      <c r="XEF26" s="84"/>
      <c r="XEG26" s="84"/>
      <c r="XEH26" s="84"/>
      <c r="XEI26" s="84"/>
      <c r="XEJ26" s="84"/>
      <c r="XEK26" s="84"/>
      <c r="XEL26" s="84"/>
      <c r="XEM26" s="84"/>
      <c r="XEN26" s="84"/>
      <c r="XEO26" s="84"/>
      <c r="XEP26" s="84"/>
      <c r="XEQ26" s="84"/>
      <c r="XER26" s="84"/>
      <c r="XES26" s="84"/>
    </row>
    <row r="27" spans="1:16373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131">
        <f>H21+H25</f>
        <v>83064.102266666669</v>
      </c>
      <c r="I27" s="5"/>
      <c r="J27" s="9"/>
    </row>
    <row r="28" spans="1:16373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11600</v>
      </c>
      <c r="J28" s="40" t="s">
        <v>32</v>
      </c>
    </row>
    <row r="29" spans="1:16373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6373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7.160698471264368</v>
      </c>
      <c r="I30" s="5"/>
      <c r="J30" s="9"/>
    </row>
    <row r="31" spans="1:16373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0.71606984712643684</v>
      </c>
      <c r="I31" s="44">
        <v>0.1</v>
      </c>
      <c r="J31" s="9"/>
    </row>
    <row r="32" spans="1:16373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0.71606984712643684</v>
      </c>
      <c r="I32" s="44">
        <v>0.1</v>
      </c>
      <c r="J32" s="9"/>
    </row>
    <row r="33" spans="1:16373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6373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8.5928381655172412</v>
      </c>
      <c r="I34" s="46">
        <f>I4</f>
        <v>0.29995689655172414</v>
      </c>
      <c r="J34" s="47">
        <f>SUM(H34:I34)</f>
        <v>8.8927950620689646</v>
      </c>
    </row>
    <row r="35" spans="1:16373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515.7821136</v>
      </c>
      <c r="I35" s="5"/>
      <c r="J35" s="9"/>
    </row>
    <row r="36" spans="1:16373" x14ac:dyDescent="0.25">
      <c r="A36" s="48" t="s">
        <v>38</v>
      </c>
      <c r="B36" s="49"/>
      <c r="C36" s="49"/>
      <c r="D36" s="49"/>
      <c r="E36" s="49"/>
      <c r="F36" s="49"/>
      <c r="G36" s="50"/>
      <c r="H36" s="129">
        <f>J34*I28</f>
        <v>103156.42271999999</v>
      </c>
      <c r="I36" s="52"/>
      <c r="J36" s="53"/>
    </row>
    <row r="37" spans="1:16373" s="121" customFormat="1" ht="8.25" x14ac:dyDescent="0.1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  <c r="GE37" s="84"/>
      <c r="GF37" s="84"/>
      <c r="GG37" s="84"/>
      <c r="GH37" s="84"/>
      <c r="GI37" s="84"/>
      <c r="GJ37" s="84"/>
      <c r="GK37" s="84"/>
      <c r="GL37" s="84"/>
      <c r="GM37" s="84"/>
      <c r="GN37" s="84"/>
      <c r="GO37" s="84"/>
      <c r="GP37" s="84"/>
      <c r="GQ37" s="84"/>
      <c r="GR37" s="84"/>
      <c r="GS37" s="84"/>
      <c r="GT37" s="84"/>
      <c r="GU37" s="84"/>
      <c r="GV37" s="84"/>
      <c r="GW37" s="84"/>
      <c r="GX37" s="84"/>
      <c r="GY37" s="84"/>
      <c r="GZ37" s="84"/>
      <c r="HA37" s="84"/>
      <c r="HB37" s="84"/>
      <c r="HC37" s="84"/>
      <c r="HD37" s="84"/>
      <c r="HE37" s="84"/>
      <c r="HF37" s="84"/>
      <c r="HG37" s="84"/>
      <c r="HH37" s="84"/>
      <c r="HI37" s="84"/>
      <c r="HJ37" s="84"/>
      <c r="HK37" s="84"/>
      <c r="HL37" s="84"/>
      <c r="HM37" s="84"/>
      <c r="HN37" s="84"/>
      <c r="HO37" s="84"/>
      <c r="HP37" s="84"/>
      <c r="HQ37" s="84"/>
      <c r="HR37" s="84"/>
      <c r="HS37" s="84"/>
      <c r="HT37" s="84"/>
      <c r="HU37" s="84"/>
      <c r="HV37" s="84"/>
      <c r="HW37" s="84"/>
      <c r="HX37" s="84"/>
      <c r="HY37" s="84"/>
      <c r="HZ37" s="84"/>
      <c r="IA37" s="84"/>
      <c r="IB37" s="84"/>
      <c r="IC37" s="84"/>
      <c r="ID37" s="84"/>
      <c r="IE37" s="84"/>
      <c r="IF37" s="84"/>
      <c r="IG37" s="84"/>
      <c r="IH37" s="84"/>
      <c r="II37" s="84"/>
      <c r="IJ37" s="84"/>
      <c r="IK37" s="84"/>
      <c r="IL37" s="84"/>
      <c r="IM37" s="84"/>
      <c r="IN37" s="84"/>
      <c r="IO37" s="84"/>
      <c r="IP37" s="84"/>
      <c r="IQ37" s="84"/>
      <c r="IR37" s="84"/>
      <c r="IS37" s="84"/>
      <c r="IT37" s="84"/>
      <c r="IU37" s="84"/>
      <c r="IV37" s="84"/>
      <c r="IW37" s="84"/>
      <c r="IX37" s="84"/>
      <c r="IY37" s="84"/>
      <c r="IZ37" s="84"/>
      <c r="JA37" s="84"/>
      <c r="JB37" s="84"/>
      <c r="JC37" s="84"/>
      <c r="JD37" s="84"/>
      <c r="JE37" s="84"/>
      <c r="JF37" s="84"/>
      <c r="JG37" s="84"/>
      <c r="JH37" s="84"/>
      <c r="JI37" s="84"/>
      <c r="JJ37" s="84"/>
      <c r="JK37" s="84"/>
      <c r="JL37" s="84"/>
      <c r="JM37" s="84"/>
      <c r="JN37" s="84"/>
      <c r="JO37" s="84"/>
      <c r="JP37" s="84"/>
      <c r="JQ37" s="84"/>
      <c r="JR37" s="84"/>
      <c r="JS37" s="84"/>
      <c r="JT37" s="84"/>
      <c r="JU37" s="84"/>
      <c r="JV37" s="84"/>
      <c r="JW37" s="84"/>
      <c r="JX37" s="84"/>
      <c r="JY37" s="84"/>
      <c r="JZ37" s="84"/>
      <c r="KA37" s="84"/>
      <c r="KB37" s="84"/>
      <c r="KC37" s="84"/>
      <c r="KD37" s="84"/>
      <c r="KE37" s="84"/>
      <c r="KF37" s="84"/>
      <c r="KG37" s="84"/>
      <c r="KH37" s="84"/>
      <c r="KI37" s="84"/>
      <c r="KJ37" s="84"/>
      <c r="KK37" s="84"/>
      <c r="KL37" s="84"/>
      <c r="KM37" s="84"/>
      <c r="KN37" s="84"/>
      <c r="KO37" s="84"/>
      <c r="KP37" s="84"/>
      <c r="KQ37" s="84"/>
      <c r="KR37" s="84"/>
      <c r="KS37" s="84"/>
      <c r="KT37" s="84"/>
      <c r="KU37" s="84"/>
      <c r="KV37" s="84"/>
      <c r="KW37" s="84"/>
      <c r="KX37" s="84"/>
      <c r="KY37" s="84"/>
      <c r="KZ37" s="84"/>
      <c r="LA37" s="84"/>
      <c r="LB37" s="84"/>
      <c r="LC37" s="84"/>
      <c r="LD37" s="84"/>
      <c r="LE37" s="84"/>
      <c r="LF37" s="84"/>
      <c r="LG37" s="84"/>
      <c r="LH37" s="84"/>
      <c r="LI37" s="84"/>
      <c r="LJ37" s="84"/>
      <c r="LK37" s="84"/>
      <c r="LL37" s="84"/>
      <c r="LM37" s="84"/>
      <c r="LN37" s="84"/>
      <c r="LO37" s="84"/>
      <c r="LP37" s="84"/>
      <c r="LQ37" s="84"/>
      <c r="LR37" s="84"/>
      <c r="LS37" s="84"/>
      <c r="LT37" s="84"/>
      <c r="LU37" s="84"/>
      <c r="LV37" s="84"/>
      <c r="LW37" s="84"/>
      <c r="LX37" s="84"/>
      <c r="LY37" s="84"/>
      <c r="LZ37" s="84"/>
      <c r="MA37" s="84"/>
      <c r="MB37" s="84"/>
      <c r="MC37" s="84"/>
      <c r="MD37" s="84"/>
      <c r="ME37" s="84"/>
      <c r="MF37" s="84"/>
      <c r="MG37" s="84"/>
      <c r="MH37" s="84"/>
      <c r="MI37" s="84"/>
      <c r="MJ37" s="84"/>
      <c r="MK37" s="84"/>
      <c r="ML37" s="84"/>
      <c r="MM37" s="84"/>
      <c r="MN37" s="84"/>
      <c r="MO37" s="84"/>
      <c r="MP37" s="84"/>
      <c r="MQ37" s="84"/>
      <c r="MR37" s="84"/>
      <c r="MS37" s="84"/>
      <c r="MT37" s="84"/>
      <c r="MU37" s="84"/>
      <c r="MV37" s="84"/>
      <c r="MW37" s="84"/>
      <c r="MX37" s="84"/>
      <c r="MY37" s="84"/>
      <c r="MZ37" s="84"/>
      <c r="NA37" s="84"/>
      <c r="NB37" s="84"/>
      <c r="NC37" s="84"/>
      <c r="ND37" s="84"/>
      <c r="NE37" s="84"/>
      <c r="NF37" s="84"/>
      <c r="NG37" s="84"/>
      <c r="NH37" s="84"/>
      <c r="NI37" s="84"/>
      <c r="NJ37" s="84"/>
      <c r="NK37" s="84"/>
      <c r="NL37" s="84"/>
      <c r="NM37" s="84"/>
      <c r="NN37" s="84"/>
      <c r="NO37" s="84"/>
      <c r="NP37" s="84"/>
      <c r="NQ37" s="84"/>
      <c r="NR37" s="84"/>
      <c r="NS37" s="84"/>
      <c r="NT37" s="84"/>
      <c r="NU37" s="84"/>
      <c r="NV37" s="84"/>
      <c r="NW37" s="84"/>
      <c r="NX37" s="84"/>
      <c r="NY37" s="84"/>
      <c r="NZ37" s="84"/>
      <c r="OA37" s="84"/>
      <c r="OB37" s="84"/>
      <c r="OC37" s="84"/>
      <c r="OD37" s="84"/>
      <c r="OE37" s="84"/>
      <c r="OF37" s="84"/>
      <c r="OG37" s="84"/>
      <c r="OH37" s="84"/>
      <c r="OI37" s="84"/>
      <c r="OJ37" s="84"/>
      <c r="OK37" s="84"/>
      <c r="OL37" s="84"/>
      <c r="OM37" s="84"/>
      <c r="ON37" s="84"/>
      <c r="OO37" s="84"/>
      <c r="OP37" s="84"/>
      <c r="OQ37" s="84"/>
      <c r="OR37" s="84"/>
      <c r="OS37" s="84"/>
      <c r="OT37" s="84"/>
      <c r="OU37" s="84"/>
      <c r="OV37" s="84"/>
      <c r="OW37" s="84"/>
      <c r="OX37" s="84"/>
      <c r="OY37" s="84"/>
      <c r="OZ37" s="84"/>
      <c r="PA37" s="84"/>
      <c r="PB37" s="84"/>
      <c r="PC37" s="84"/>
      <c r="PD37" s="84"/>
      <c r="PE37" s="84"/>
      <c r="PF37" s="84"/>
      <c r="PG37" s="84"/>
      <c r="PH37" s="84"/>
      <c r="PI37" s="84"/>
      <c r="PJ37" s="84"/>
      <c r="PK37" s="84"/>
      <c r="PL37" s="84"/>
      <c r="PM37" s="84"/>
      <c r="PN37" s="84"/>
      <c r="PO37" s="84"/>
      <c r="PP37" s="84"/>
      <c r="PQ37" s="84"/>
      <c r="PR37" s="84"/>
      <c r="PS37" s="84"/>
      <c r="PT37" s="84"/>
      <c r="PU37" s="84"/>
      <c r="PV37" s="84"/>
      <c r="PW37" s="84"/>
      <c r="PX37" s="84"/>
      <c r="PY37" s="84"/>
      <c r="PZ37" s="84"/>
      <c r="QA37" s="84"/>
      <c r="QB37" s="84"/>
      <c r="QC37" s="84"/>
      <c r="QD37" s="84"/>
      <c r="QE37" s="84"/>
      <c r="QF37" s="84"/>
      <c r="QG37" s="84"/>
      <c r="QH37" s="84"/>
      <c r="QI37" s="84"/>
      <c r="QJ37" s="84"/>
      <c r="QK37" s="84"/>
      <c r="QL37" s="84"/>
      <c r="QM37" s="84"/>
      <c r="QN37" s="84"/>
      <c r="QO37" s="84"/>
      <c r="QP37" s="84"/>
      <c r="QQ37" s="84"/>
      <c r="QR37" s="84"/>
      <c r="QS37" s="84"/>
      <c r="QT37" s="84"/>
      <c r="QU37" s="84"/>
      <c r="QV37" s="84"/>
      <c r="QW37" s="84"/>
      <c r="QX37" s="84"/>
      <c r="QY37" s="84"/>
      <c r="QZ37" s="84"/>
      <c r="RA37" s="84"/>
      <c r="RB37" s="84"/>
      <c r="RC37" s="84"/>
      <c r="RD37" s="84"/>
      <c r="RE37" s="84"/>
      <c r="RF37" s="84"/>
      <c r="RG37" s="84"/>
      <c r="RH37" s="84"/>
      <c r="RI37" s="84"/>
      <c r="RJ37" s="84"/>
      <c r="RK37" s="84"/>
      <c r="RL37" s="84"/>
      <c r="RM37" s="84"/>
      <c r="RN37" s="84"/>
      <c r="RO37" s="84"/>
      <c r="RP37" s="84"/>
      <c r="RQ37" s="84"/>
      <c r="RR37" s="84"/>
      <c r="RS37" s="84"/>
      <c r="RT37" s="84"/>
      <c r="RU37" s="84"/>
      <c r="RV37" s="84"/>
      <c r="RW37" s="84"/>
      <c r="RX37" s="84"/>
      <c r="RY37" s="84"/>
      <c r="RZ37" s="84"/>
      <c r="SA37" s="84"/>
      <c r="SB37" s="84"/>
      <c r="SC37" s="84"/>
      <c r="SD37" s="84"/>
      <c r="SE37" s="84"/>
      <c r="SF37" s="84"/>
      <c r="SG37" s="84"/>
      <c r="SH37" s="84"/>
      <c r="SI37" s="84"/>
      <c r="SJ37" s="84"/>
      <c r="SK37" s="84"/>
      <c r="SL37" s="84"/>
      <c r="SM37" s="84"/>
      <c r="SN37" s="84"/>
      <c r="SO37" s="84"/>
      <c r="SP37" s="84"/>
      <c r="SQ37" s="84"/>
      <c r="SR37" s="84"/>
      <c r="SS37" s="84"/>
      <c r="ST37" s="84"/>
      <c r="SU37" s="84"/>
      <c r="SV37" s="84"/>
      <c r="SW37" s="84"/>
      <c r="SX37" s="84"/>
      <c r="SY37" s="84"/>
      <c r="SZ37" s="84"/>
      <c r="TA37" s="84"/>
      <c r="TB37" s="84"/>
      <c r="TC37" s="84"/>
      <c r="TD37" s="84"/>
      <c r="TE37" s="84"/>
      <c r="TF37" s="84"/>
      <c r="TG37" s="84"/>
      <c r="TH37" s="84"/>
      <c r="TI37" s="84"/>
      <c r="TJ37" s="84"/>
      <c r="TK37" s="84"/>
      <c r="TL37" s="84"/>
      <c r="TM37" s="84"/>
      <c r="TN37" s="84"/>
      <c r="TO37" s="84"/>
      <c r="TP37" s="84"/>
      <c r="TQ37" s="84"/>
      <c r="TR37" s="84"/>
      <c r="TS37" s="84"/>
      <c r="TT37" s="84"/>
      <c r="TU37" s="84"/>
      <c r="TV37" s="84"/>
      <c r="TW37" s="84"/>
      <c r="TX37" s="84"/>
      <c r="TY37" s="84"/>
      <c r="TZ37" s="84"/>
      <c r="UA37" s="84"/>
      <c r="UB37" s="84"/>
      <c r="UC37" s="84"/>
      <c r="UD37" s="84"/>
      <c r="UE37" s="84"/>
      <c r="UF37" s="84"/>
      <c r="UG37" s="84"/>
      <c r="UH37" s="84"/>
      <c r="UI37" s="84"/>
      <c r="UJ37" s="84"/>
      <c r="UK37" s="84"/>
      <c r="UL37" s="84"/>
      <c r="UM37" s="84"/>
      <c r="UN37" s="84"/>
      <c r="UO37" s="84"/>
      <c r="UP37" s="84"/>
      <c r="UQ37" s="84"/>
      <c r="UR37" s="84"/>
      <c r="US37" s="84"/>
      <c r="UT37" s="84"/>
      <c r="UU37" s="84"/>
      <c r="UV37" s="84"/>
      <c r="UW37" s="84"/>
      <c r="UX37" s="84"/>
      <c r="UY37" s="84"/>
      <c r="UZ37" s="84"/>
      <c r="VA37" s="84"/>
      <c r="VB37" s="84"/>
      <c r="VC37" s="84"/>
      <c r="VD37" s="84"/>
      <c r="VE37" s="84"/>
      <c r="VF37" s="84"/>
      <c r="VG37" s="84"/>
      <c r="VH37" s="84"/>
      <c r="VI37" s="84"/>
      <c r="VJ37" s="84"/>
      <c r="VK37" s="84"/>
      <c r="VL37" s="84"/>
      <c r="VM37" s="84"/>
      <c r="VN37" s="84"/>
      <c r="VO37" s="84"/>
      <c r="VP37" s="84"/>
      <c r="VQ37" s="84"/>
      <c r="VR37" s="84"/>
      <c r="VS37" s="84"/>
      <c r="VT37" s="84"/>
      <c r="VU37" s="84"/>
      <c r="VV37" s="84"/>
      <c r="VW37" s="84"/>
      <c r="VX37" s="84"/>
      <c r="VY37" s="84"/>
      <c r="VZ37" s="84"/>
      <c r="WA37" s="84"/>
      <c r="WB37" s="84"/>
      <c r="WC37" s="84"/>
      <c r="WD37" s="84"/>
      <c r="WE37" s="84"/>
      <c r="WF37" s="84"/>
      <c r="WG37" s="84"/>
      <c r="WH37" s="84"/>
      <c r="WI37" s="84"/>
      <c r="WJ37" s="84"/>
      <c r="WK37" s="84"/>
      <c r="WL37" s="84"/>
      <c r="WM37" s="84"/>
      <c r="WN37" s="84"/>
      <c r="WO37" s="84"/>
      <c r="WP37" s="84"/>
      <c r="WQ37" s="84"/>
      <c r="WR37" s="84"/>
      <c r="WS37" s="84"/>
      <c r="WT37" s="84"/>
      <c r="WU37" s="84"/>
      <c r="WV37" s="84"/>
      <c r="WW37" s="84"/>
      <c r="WX37" s="84"/>
      <c r="WY37" s="84"/>
      <c r="WZ37" s="84"/>
      <c r="XA37" s="84"/>
      <c r="XB37" s="84"/>
      <c r="XC37" s="84"/>
      <c r="XD37" s="84"/>
      <c r="XE37" s="84"/>
      <c r="XF37" s="84"/>
      <c r="XG37" s="84"/>
      <c r="XH37" s="84"/>
      <c r="XI37" s="84"/>
      <c r="XJ37" s="84"/>
      <c r="XK37" s="84"/>
      <c r="XL37" s="84"/>
      <c r="XM37" s="84"/>
      <c r="XN37" s="84"/>
      <c r="XO37" s="84"/>
      <c r="XP37" s="84"/>
      <c r="XQ37" s="84"/>
      <c r="XR37" s="84"/>
      <c r="XS37" s="84"/>
      <c r="XT37" s="84"/>
      <c r="XU37" s="84"/>
      <c r="XV37" s="84"/>
      <c r="XW37" s="84"/>
      <c r="XX37" s="84"/>
      <c r="XY37" s="84"/>
      <c r="XZ37" s="84"/>
      <c r="YA37" s="84"/>
      <c r="YB37" s="84"/>
      <c r="YC37" s="84"/>
      <c r="YD37" s="84"/>
      <c r="YE37" s="84"/>
      <c r="YF37" s="84"/>
      <c r="YG37" s="84"/>
      <c r="YH37" s="84"/>
      <c r="YI37" s="84"/>
      <c r="YJ37" s="84"/>
      <c r="YK37" s="84"/>
      <c r="YL37" s="84"/>
      <c r="YM37" s="84"/>
      <c r="YN37" s="84"/>
      <c r="YO37" s="84"/>
      <c r="YP37" s="84"/>
      <c r="YQ37" s="84"/>
      <c r="YR37" s="84"/>
      <c r="YS37" s="84"/>
      <c r="YT37" s="84"/>
      <c r="YU37" s="84"/>
      <c r="YV37" s="84"/>
      <c r="YW37" s="84"/>
      <c r="YX37" s="84"/>
      <c r="YY37" s="84"/>
      <c r="YZ37" s="84"/>
      <c r="ZA37" s="84"/>
      <c r="ZB37" s="84"/>
      <c r="ZC37" s="84"/>
      <c r="ZD37" s="84"/>
      <c r="ZE37" s="84"/>
      <c r="ZF37" s="84"/>
      <c r="ZG37" s="84"/>
      <c r="ZH37" s="84"/>
      <c r="ZI37" s="84"/>
      <c r="ZJ37" s="84"/>
      <c r="ZK37" s="84"/>
      <c r="ZL37" s="84"/>
      <c r="ZM37" s="84"/>
      <c r="ZN37" s="84"/>
      <c r="ZO37" s="84"/>
      <c r="ZP37" s="84"/>
      <c r="ZQ37" s="84"/>
      <c r="ZR37" s="84"/>
      <c r="ZS37" s="84"/>
      <c r="ZT37" s="84"/>
      <c r="ZU37" s="84"/>
      <c r="ZV37" s="84"/>
      <c r="ZW37" s="84"/>
      <c r="ZX37" s="84"/>
      <c r="ZY37" s="84"/>
      <c r="ZZ37" s="84"/>
      <c r="AAA37" s="84"/>
      <c r="AAB37" s="84"/>
      <c r="AAC37" s="84"/>
      <c r="AAD37" s="84"/>
      <c r="AAE37" s="84"/>
      <c r="AAF37" s="84"/>
      <c r="AAG37" s="84"/>
      <c r="AAH37" s="84"/>
      <c r="AAI37" s="84"/>
      <c r="AAJ37" s="84"/>
      <c r="AAK37" s="84"/>
      <c r="AAL37" s="84"/>
      <c r="AAM37" s="84"/>
      <c r="AAN37" s="84"/>
      <c r="AAO37" s="84"/>
      <c r="AAP37" s="84"/>
      <c r="AAQ37" s="84"/>
      <c r="AAR37" s="84"/>
      <c r="AAS37" s="84"/>
      <c r="AAT37" s="84"/>
      <c r="AAU37" s="84"/>
      <c r="AAV37" s="84"/>
      <c r="AAW37" s="84"/>
      <c r="AAX37" s="84"/>
      <c r="AAY37" s="84"/>
      <c r="AAZ37" s="84"/>
      <c r="ABA37" s="84"/>
      <c r="ABB37" s="84"/>
      <c r="ABC37" s="84"/>
      <c r="ABD37" s="84"/>
      <c r="ABE37" s="84"/>
      <c r="ABF37" s="84"/>
      <c r="ABG37" s="84"/>
      <c r="ABH37" s="84"/>
      <c r="ABI37" s="84"/>
      <c r="ABJ37" s="84"/>
      <c r="ABK37" s="84"/>
      <c r="ABL37" s="84"/>
      <c r="ABM37" s="84"/>
      <c r="ABN37" s="84"/>
      <c r="ABO37" s="84"/>
      <c r="ABP37" s="84"/>
      <c r="ABQ37" s="84"/>
      <c r="ABR37" s="84"/>
      <c r="ABS37" s="84"/>
      <c r="ABT37" s="84"/>
      <c r="ABU37" s="84"/>
      <c r="ABV37" s="84"/>
      <c r="ABW37" s="84"/>
      <c r="ABX37" s="84"/>
      <c r="ABY37" s="84"/>
      <c r="ABZ37" s="84"/>
      <c r="ACA37" s="84"/>
      <c r="ACB37" s="84"/>
      <c r="ACC37" s="84"/>
      <c r="ACD37" s="84"/>
      <c r="ACE37" s="84"/>
      <c r="ACF37" s="84"/>
      <c r="ACG37" s="84"/>
      <c r="ACH37" s="84"/>
      <c r="ACI37" s="84"/>
      <c r="ACJ37" s="84"/>
      <c r="ACK37" s="84"/>
      <c r="ACL37" s="84"/>
      <c r="ACM37" s="84"/>
      <c r="ACN37" s="84"/>
      <c r="ACO37" s="84"/>
      <c r="ACP37" s="84"/>
      <c r="ACQ37" s="84"/>
      <c r="ACR37" s="84"/>
      <c r="ACS37" s="84"/>
      <c r="ACT37" s="84"/>
      <c r="ACU37" s="84"/>
      <c r="ACV37" s="84"/>
      <c r="ACW37" s="84"/>
      <c r="ACX37" s="84"/>
      <c r="ACY37" s="84"/>
      <c r="ACZ37" s="84"/>
      <c r="ADA37" s="84"/>
      <c r="ADB37" s="84"/>
      <c r="ADC37" s="84"/>
      <c r="ADD37" s="84"/>
      <c r="ADE37" s="84"/>
      <c r="ADF37" s="84"/>
      <c r="ADG37" s="84"/>
      <c r="ADH37" s="84"/>
      <c r="ADI37" s="84"/>
      <c r="ADJ37" s="84"/>
      <c r="ADK37" s="84"/>
      <c r="ADL37" s="84"/>
      <c r="ADM37" s="84"/>
      <c r="ADN37" s="84"/>
      <c r="ADO37" s="84"/>
      <c r="ADP37" s="84"/>
      <c r="ADQ37" s="84"/>
      <c r="ADR37" s="84"/>
      <c r="ADS37" s="84"/>
      <c r="ADT37" s="84"/>
      <c r="ADU37" s="84"/>
      <c r="ADV37" s="84"/>
      <c r="ADW37" s="84"/>
      <c r="ADX37" s="84"/>
      <c r="ADY37" s="84"/>
      <c r="ADZ37" s="84"/>
      <c r="AEA37" s="84"/>
      <c r="AEB37" s="84"/>
      <c r="AEC37" s="84"/>
      <c r="AED37" s="84"/>
      <c r="AEE37" s="84"/>
      <c r="AEF37" s="84"/>
      <c r="AEG37" s="84"/>
      <c r="AEH37" s="84"/>
      <c r="AEI37" s="84"/>
      <c r="AEJ37" s="84"/>
      <c r="AEK37" s="84"/>
      <c r="AEL37" s="84"/>
      <c r="AEM37" s="84"/>
      <c r="AEN37" s="84"/>
      <c r="AEO37" s="84"/>
      <c r="AEP37" s="84"/>
      <c r="AEQ37" s="84"/>
      <c r="AER37" s="84"/>
      <c r="AES37" s="84"/>
      <c r="AET37" s="84"/>
      <c r="AEU37" s="84"/>
      <c r="AEV37" s="84"/>
      <c r="AEW37" s="84"/>
      <c r="AEX37" s="84"/>
      <c r="AEY37" s="84"/>
      <c r="AEZ37" s="84"/>
      <c r="AFA37" s="84"/>
      <c r="AFB37" s="84"/>
      <c r="AFC37" s="84"/>
      <c r="AFD37" s="84"/>
      <c r="AFE37" s="84"/>
      <c r="AFF37" s="84"/>
      <c r="AFG37" s="84"/>
      <c r="AFH37" s="84"/>
      <c r="AFI37" s="84"/>
      <c r="AFJ37" s="84"/>
      <c r="AFK37" s="84"/>
      <c r="AFL37" s="84"/>
      <c r="AFM37" s="84"/>
      <c r="AFN37" s="84"/>
      <c r="AFO37" s="84"/>
      <c r="AFP37" s="84"/>
      <c r="AFQ37" s="84"/>
      <c r="AFR37" s="84"/>
      <c r="AFS37" s="84"/>
      <c r="AFT37" s="84"/>
      <c r="AFU37" s="84"/>
      <c r="AFV37" s="84"/>
      <c r="AFW37" s="84"/>
      <c r="AFX37" s="84"/>
      <c r="AFY37" s="84"/>
      <c r="AFZ37" s="84"/>
      <c r="AGA37" s="84"/>
      <c r="AGB37" s="84"/>
      <c r="AGC37" s="84"/>
      <c r="AGD37" s="84"/>
      <c r="AGE37" s="84"/>
      <c r="AGF37" s="84"/>
      <c r="AGG37" s="84"/>
      <c r="AGH37" s="84"/>
      <c r="AGI37" s="84"/>
      <c r="AGJ37" s="84"/>
      <c r="AGK37" s="84"/>
      <c r="AGL37" s="84"/>
      <c r="AGM37" s="84"/>
      <c r="AGN37" s="84"/>
      <c r="AGO37" s="84"/>
      <c r="AGP37" s="84"/>
      <c r="AGQ37" s="84"/>
      <c r="AGR37" s="84"/>
      <c r="AGS37" s="84"/>
      <c r="AGT37" s="84"/>
      <c r="AGU37" s="84"/>
      <c r="AGV37" s="84"/>
      <c r="AGW37" s="84"/>
      <c r="AGX37" s="84"/>
      <c r="AGY37" s="84"/>
      <c r="AGZ37" s="84"/>
      <c r="AHA37" s="84"/>
      <c r="AHB37" s="84"/>
      <c r="AHC37" s="84"/>
      <c r="AHD37" s="84"/>
      <c r="AHE37" s="84"/>
      <c r="AHF37" s="84"/>
      <c r="AHG37" s="84"/>
      <c r="AHH37" s="84"/>
      <c r="AHI37" s="84"/>
      <c r="AHJ37" s="84"/>
      <c r="AHK37" s="84"/>
      <c r="AHL37" s="84"/>
      <c r="AHM37" s="84"/>
      <c r="AHN37" s="84"/>
      <c r="AHO37" s="84"/>
      <c r="AHP37" s="84"/>
      <c r="AHQ37" s="84"/>
      <c r="AHR37" s="84"/>
      <c r="AHS37" s="84"/>
      <c r="AHT37" s="84"/>
      <c r="AHU37" s="84"/>
      <c r="AHV37" s="84"/>
      <c r="AHW37" s="84"/>
      <c r="AHX37" s="84"/>
      <c r="AHY37" s="84"/>
      <c r="AHZ37" s="84"/>
      <c r="AIA37" s="84"/>
      <c r="AIB37" s="84"/>
      <c r="AIC37" s="84"/>
      <c r="AID37" s="84"/>
      <c r="AIE37" s="84"/>
      <c r="AIF37" s="84"/>
      <c r="AIG37" s="84"/>
      <c r="AIH37" s="84"/>
      <c r="AII37" s="84"/>
      <c r="AIJ37" s="84"/>
      <c r="AIK37" s="84"/>
      <c r="AIL37" s="84"/>
      <c r="AIM37" s="84"/>
      <c r="AIN37" s="84"/>
      <c r="AIO37" s="84"/>
      <c r="AIP37" s="84"/>
      <c r="AIQ37" s="84"/>
      <c r="AIR37" s="84"/>
      <c r="AIS37" s="84"/>
      <c r="AIT37" s="84"/>
      <c r="AIU37" s="84"/>
      <c r="AIV37" s="84"/>
      <c r="AIW37" s="84"/>
      <c r="AIX37" s="84"/>
      <c r="AIY37" s="84"/>
      <c r="AIZ37" s="84"/>
      <c r="AJA37" s="84"/>
      <c r="AJB37" s="84"/>
      <c r="AJC37" s="84"/>
      <c r="AJD37" s="84"/>
      <c r="AJE37" s="84"/>
      <c r="AJF37" s="84"/>
      <c r="AJG37" s="84"/>
      <c r="AJH37" s="84"/>
      <c r="AJI37" s="84"/>
      <c r="AJJ37" s="84"/>
      <c r="AJK37" s="84"/>
      <c r="AJL37" s="84"/>
      <c r="AJM37" s="84"/>
      <c r="AJN37" s="84"/>
      <c r="AJO37" s="84"/>
      <c r="AJP37" s="84"/>
      <c r="AJQ37" s="84"/>
      <c r="AJR37" s="84"/>
      <c r="AJS37" s="84"/>
      <c r="AJT37" s="84"/>
      <c r="AJU37" s="84"/>
      <c r="AJV37" s="84"/>
      <c r="AJW37" s="84"/>
      <c r="AJX37" s="84"/>
      <c r="AJY37" s="84"/>
      <c r="AJZ37" s="84"/>
      <c r="AKA37" s="84"/>
      <c r="AKB37" s="84"/>
      <c r="AKC37" s="84"/>
      <c r="AKD37" s="84"/>
      <c r="AKE37" s="84"/>
      <c r="AKF37" s="84"/>
      <c r="AKG37" s="84"/>
      <c r="AKH37" s="84"/>
      <c r="AKI37" s="84"/>
      <c r="AKJ37" s="84"/>
      <c r="AKK37" s="84"/>
      <c r="AKL37" s="84"/>
      <c r="AKM37" s="84"/>
      <c r="AKN37" s="84"/>
      <c r="AKO37" s="84"/>
      <c r="AKP37" s="84"/>
      <c r="AKQ37" s="84"/>
      <c r="AKR37" s="84"/>
      <c r="AKS37" s="84"/>
      <c r="AKT37" s="84"/>
      <c r="AKU37" s="84"/>
      <c r="AKV37" s="84"/>
      <c r="AKW37" s="84"/>
      <c r="AKX37" s="84"/>
      <c r="AKY37" s="84"/>
      <c r="AKZ37" s="84"/>
      <c r="ALA37" s="84"/>
      <c r="ALB37" s="84"/>
      <c r="ALC37" s="84"/>
      <c r="ALD37" s="84"/>
      <c r="ALE37" s="84"/>
      <c r="ALF37" s="84"/>
      <c r="ALG37" s="84"/>
      <c r="ALH37" s="84"/>
      <c r="ALI37" s="84"/>
      <c r="ALJ37" s="84"/>
      <c r="ALK37" s="84"/>
      <c r="ALL37" s="84"/>
      <c r="ALM37" s="84"/>
      <c r="ALN37" s="84"/>
      <c r="ALO37" s="84"/>
      <c r="ALP37" s="84"/>
      <c r="ALQ37" s="84"/>
      <c r="ALR37" s="84"/>
      <c r="ALS37" s="84"/>
      <c r="ALT37" s="84"/>
      <c r="ALU37" s="84"/>
      <c r="ALV37" s="84"/>
      <c r="ALW37" s="84"/>
      <c r="ALX37" s="84"/>
      <c r="ALY37" s="84"/>
      <c r="ALZ37" s="84"/>
      <c r="AMA37" s="84"/>
      <c r="AMB37" s="84"/>
      <c r="AMC37" s="84"/>
      <c r="AMD37" s="84"/>
      <c r="AME37" s="84"/>
      <c r="AMF37" s="84"/>
      <c r="AMG37" s="84"/>
      <c r="AMH37" s="84"/>
      <c r="AMI37" s="84"/>
      <c r="AMJ37" s="84"/>
      <c r="AMK37" s="84"/>
      <c r="AML37" s="84"/>
      <c r="AMM37" s="84"/>
      <c r="AMN37" s="84"/>
      <c r="AMO37" s="84"/>
      <c r="AMP37" s="84"/>
      <c r="AMQ37" s="84"/>
      <c r="AMR37" s="84"/>
      <c r="AMS37" s="84"/>
      <c r="AMT37" s="84"/>
      <c r="AMU37" s="84"/>
      <c r="AMV37" s="84"/>
      <c r="AMW37" s="84"/>
      <c r="AMX37" s="84"/>
      <c r="AMY37" s="84"/>
      <c r="AMZ37" s="84"/>
      <c r="ANA37" s="84"/>
      <c r="ANB37" s="84"/>
      <c r="ANC37" s="84"/>
      <c r="AND37" s="84"/>
      <c r="ANE37" s="84"/>
      <c r="ANF37" s="84"/>
      <c r="ANG37" s="84"/>
      <c r="ANH37" s="84"/>
      <c r="ANI37" s="84"/>
      <c r="ANJ37" s="84"/>
      <c r="ANK37" s="84"/>
      <c r="ANL37" s="84"/>
      <c r="ANM37" s="84"/>
      <c r="ANN37" s="84"/>
      <c r="ANO37" s="84"/>
      <c r="ANP37" s="84"/>
      <c r="ANQ37" s="84"/>
      <c r="ANR37" s="84"/>
      <c r="ANS37" s="84"/>
      <c r="ANT37" s="84"/>
      <c r="ANU37" s="84"/>
      <c r="ANV37" s="84"/>
      <c r="ANW37" s="84"/>
      <c r="ANX37" s="84"/>
      <c r="ANY37" s="84"/>
      <c r="ANZ37" s="84"/>
      <c r="AOA37" s="84"/>
      <c r="AOB37" s="84"/>
      <c r="AOC37" s="84"/>
      <c r="AOD37" s="84"/>
      <c r="AOE37" s="84"/>
      <c r="AOF37" s="84"/>
      <c r="AOG37" s="84"/>
      <c r="AOH37" s="84"/>
      <c r="AOI37" s="84"/>
      <c r="AOJ37" s="84"/>
      <c r="AOK37" s="84"/>
      <c r="AOL37" s="84"/>
      <c r="AOM37" s="84"/>
      <c r="AON37" s="84"/>
      <c r="AOO37" s="84"/>
      <c r="AOP37" s="84"/>
      <c r="AOQ37" s="84"/>
      <c r="AOR37" s="84"/>
      <c r="AOS37" s="84"/>
      <c r="AOT37" s="84"/>
      <c r="AOU37" s="84"/>
      <c r="AOV37" s="84"/>
      <c r="AOW37" s="84"/>
      <c r="AOX37" s="84"/>
      <c r="AOY37" s="84"/>
      <c r="AOZ37" s="84"/>
      <c r="APA37" s="84"/>
      <c r="APB37" s="84"/>
      <c r="APC37" s="84"/>
      <c r="APD37" s="84"/>
      <c r="APE37" s="84"/>
      <c r="APF37" s="84"/>
      <c r="APG37" s="84"/>
      <c r="APH37" s="84"/>
      <c r="API37" s="84"/>
      <c r="APJ37" s="84"/>
      <c r="APK37" s="84"/>
      <c r="APL37" s="84"/>
      <c r="APM37" s="84"/>
      <c r="APN37" s="84"/>
      <c r="APO37" s="84"/>
      <c r="APP37" s="84"/>
      <c r="APQ37" s="84"/>
      <c r="APR37" s="84"/>
      <c r="APS37" s="84"/>
      <c r="APT37" s="84"/>
      <c r="APU37" s="84"/>
      <c r="APV37" s="84"/>
      <c r="APW37" s="84"/>
      <c r="APX37" s="84"/>
      <c r="APY37" s="84"/>
      <c r="APZ37" s="84"/>
      <c r="AQA37" s="84"/>
      <c r="AQB37" s="84"/>
      <c r="AQC37" s="84"/>
      <c r="AQD37" s="84"/>
      <c r="AQE37" s="84"/>
      <c r="AQF37" s="84"/>
      <c r="AQG37" s="84"/>
      <c r="AQH37" s="84"/>
      <c r="AQI37" s="84"/>
      <c r="AQJ37" s="84"/>
      <c r="AQK37" s="84"/>
      <c r="AQL37" s="84"/>
      <c r="AQM37" s="84"/>
      <c r="AQN37" s="84"/>
      <c r="AQO37" s="84"/>
      <c r="AQP37" s="84"/>
      <c r="AQQ37" s="84"/>
      <c r="AQR37" s="84"/>
      <c r="AQS37" s="84"/>
      <c r="AQT37" s="84"/>
      <c r="AQU37" s="84"/>
      <c r="AQV37" s="84"/>
      <c r="AQW37" s="84"/>
      <c r="AQX37" s="84"/>
      <c r="AQY37" s="84"/>
      <c r="AQZ37" s="84"/>
      <c r="ARA37" s="84"/>
      <c r="ARB37" s="84"/>
      <c r="ARC37" s="84"/>
      <c r="ARD37" s="84"/>
      <c r="ARE37" s="84"/>
      <c r="ARF37" s="84"/>
      <c r="ARG37" s="84"/>
      <c r="ARH37" s="84"/>
      <c r="ARI37" s="84"/>
      <c r="ARJ37" s="84"/>
      <c r="ARK37" s="84"/>
      <c r="ARL37" s="84"/>
      <c r="ARM37" s="84"/>
      <c r="ARN37" s="84"/>
      <c r="ARO37" s="84"/>
      <c r="ARP37" s="84"/>
      <c r="ARQ37" s="84"/>
      <c r="ARR37" s="84"/>
      <c r="ARS37" s="84"/>
      <c r="ART37" s="84"/>
      <c r="ARU37" s="84"/>
      <c r="ARV37" s="84"/>
      <c r="ARW37" s="84"/>
      <c r="ARX37" s="84"/>
      <c r="ARY37" s="84"/>
      <c r="ARZ37" s="84"/>
      <c r="ASA37" s="84"/>
      <c r="ASB37" s="84"/>
      <c r="ASC37" s="84"/>
      <c r="ASD37" s="84"/>
      <c r="ASE37" s="84"/>
      <c r="ASF37" s="84"/>
      <c r="ASG37" s="84"/>
      <c r="ASH37" s="84"/>
      <c r="ASI37" s="84"/>
      <c r="ASJ37" s="84"/>
      <c r="ASK37" s="84"/>
      <c r="ASL37" s="84"/>
      <c r="ASM37" s="84"/>
      <c r="ASN37" s="84"/>
      <c r="ASO37" s="84"/>
      <c r="ASP37" s="84"/>
      <c r="ASQ37" s="84"/>
      <c r="ASR37" s="84"/>
      <c r="ASS37" s="84"/>
      <c r="AST37" s="84"/>
      <c r="ASU37" s="84"/>
      <c r="ASV37" s="84"/>
      <c r="ASW37" s="84"/>
      <c r="ASX37" s="84"/>
      <c r="ASY37" s="84"/>
      <c r="ASZ37" s="84"/>
      <c r="ATA37" s="84"/>
      <c r="ATB37" s="84"/>
      <c r="ATC37" s="84"/>
      <c r="ATD37" s="84"/>
      <c r="ATE37" s="84"/>
      <c r="ATF37" s="84"/>
      <c r="ATG37" s="84"/>
      <c r="ATH37" s="84"/>
      <c r="ATI37" s="84"/>
      <c r="ATJ37" s="84"/>
      <c r="ATK37" s="84"/>
      <c r="ATL37" s="84"/>
      <c r="ATM37" s="84"/>
      <c r="ATN37" s="84"/>
      <c r="ATO37" s="84"/>
      <c r="ATP37" s="84"/>
      <c r="ATQ37" s="84"/>
      <c r="ATR37" s="84"/>
      <c r="ATS37" s="84"/>
      <c r="ATT37" s="84"/>
      <c r="ATU37" s="84"/>
      <c r="ATV37" s="84"/>
      <c r="ATW37" s="84"/>
      <c r="ATX37" s="84"/>
      <c r="ATY37" s="84"/>
      <c r="ATZ37" s="84"/>
      <c r="AUA37" s="84"/>
      <c r="AUB37" s="84"/>
      <c r="AUC37" s="84"/>
      <c r="AUD37" s="84"/>
      <c r="AUE37" s="84"/>
      <c r="AUF37" s="84"/>
      <c r="AUG37" s="84"/>
      <c r="AUH37" s="84"/>
      <c r="AUI37" s="84"/>
      <c r="AUJ37" s="84"/>
      <c r="AUK37" s="84"/>
      <c r="AUL37" s="84"/>
      <c r="AUM37" s="84"/>
      <c r="AUN37" s="84"/>
      <c r="AUO37" s="84"/>
      <c r="AUP37" s="84"/>
      <c r="AUQ37" s="84"/>
      <c r="AUR37" s="84"/>
      <c r="AUS37" s="84"/>
      <c r="AUT37" s="84"/>
      <c r="AUU37" s="84"/>
      <c r="AUV37" s="84"/>
      <c r="AUW37" s="84"/>
      <c r="AUX37" s="84"/>
      <c r="AUY37" s="84"/>
      <c r="AUZ37" s="84"/>
      <c r="AVA37" s="84"/>
      <c r="AVB37" s="84"/>
      <c r="AVC37" s="84"/>
      <c r="AVD37" s="84"/>
      <c r="AVE37" s="84"/>
      <c r="AVF37" s="84"/>
      <c r="AVG37" s="84"/>
      <c r="AVH37" s="84"/>
      <c r="AVI37" s="84"/>
      <c r="AVJ37" s="84"/>
      <c r="AVK37" s="84"/>
      <c r="AVL37" s="84"/>
      <c r="AVM37" s="84"/>
      <c r="AVN37" s="84"/>
      <c r="AVO37" s="84"/>
      <c r="AVP37" s="84"/>
      <c r="AVQ37" s="84"/>
      <c r="AVR37" s="84"/>
      <c r="AVS37" s="84"/>
      <c r="AVT37" s="84"/>
      <c r="AVU37" s="84"/>
      <c r="AVV37" s="84"/>
      <c r="AVW37" s="84"/>
      <c r="AVX37" s="84"/>
      <c r="AVY37" s="84"/>
      <c r="AVZ37" s="84"/>
      <c r="AWA37" s="84"/>
      <c r="AWB37" s="84"/>
      <c r="AWC37" s="84"/>
      <c r="AWD37" s="84"/>
      <c r="AWE37" s="84"/>
      <c r="AWF37" s="84"/>
      <c r="AWG37" s="84"/>
      <c r="AWH37" s="84"/>
      <c r="AWI37" s="84"/>
      <c r="AWJ37" s="84"/>
      <c r="AWK37" s="84"/>
      <c r="AWL37" s="84"/>
      <c r="AWM37" s="84"/>
      <c r="AWN37" s="84"/>
      <c r="AWO37" s="84"/>
      <c r="AWP37" s="84"/>
      <c r="AWQ37" s="84"/>
      <c r="AWR37" s="84"/>
      <c r="AWS37" s="84"/>
      <c r="AWT37" s="84"/>
      <c r="AWU37" s="84"/>
      <c r="AWV37" s="84"/>
      <c r="AWW37" s="84"/>
      <c r="AWX37" s="84"/>
      <c r="AWY37" s="84"/>
      <c r="AWZ37" s="84"/>
      <c r="AXA37" s="84"/>
      <c r="AXB37" s="84"/>
      <c r="AXC37" s="84"/>
      <c r="AXD37" s="84"/>
      <c r="AXE37" s="84"/>
      <c r="AXF37" s="84"/>
      <c r="AXG37" s="84"/>
      <c r="AXH37" s="84"/>
      <c r="AXI37" s="84"/>
      <c r="AXJ37" s="84"/>
      <c r="AXK37" s="84"/>
      <c r="AXL37" s="84"/>
      <c r="AXM37" s="84"/>
      <c r="AXN37" s="84"/>
      <c r="AXO37" s="84"/>
      <c r="AXP37" s="84"/>
      <c r="AXQ37" s="84"/>
      <c r="AXR37" s="84"/>
      <c r="AXS37" s="84"/>
      <c r="AXT37" s="84"/>
      <c r="AXU37" s="84"/>
      <c r="AXV37" s="84"/>
      <c r="AXW37" s="84"/>
      <c r="AXX37" s="84"/>
      <c r="AXY37" s="84"/>
      <c r="AXZ37" s="84"/>
      <c r="AYA37" s="84"/>
      <c r="AYB37" s="84"/>
      <c r="AYC37" s="84"/>
      <c r="AYD37" s="84"/>
      <c r="AYE37" s="84"/>
      <c r="AYF37" s="84"/>
      <c r="AYG37" s="84"/>
      <c r="AYH37" s="84"/>
      <c r="AYI37" s="84"/>
      <c r="AYJ37" s="84"/>
      <c r="AYK37" s="84"/>
      <c r="AYL37" s="84"/>
      <c r="AYM37" s="84"/>
      <c r="AYN37" s="84"/>
      <c r="AYO37" s="84"/>
      <c r="AYP37" s="84"/>
      <c r="AYQ37" s="84"/>
      <c r="AYR37" s="84"/>
      <c r="AYS37" s="84"/>
      <c r="AYT37" s="84"/>
      <c r="AYU37" s="84"/>
      <c r="AYV37" s="84"/>
      <c r="AYW37" s="84"/>
      <c r="AYX37" s="84"/>
      <c r="AYY37" s="84"/>
      <c r="AYZ37" s="84"/>
      <c r="AZA37" s="84"/>
      <c r="AZB37" s="84"/>
      <c r="AZC37" s="84"/>
      <c r="AZD37" s="84"/>
      <c r="AZE37" s="84"/>
      <c r="AZF37" s="84"/>
      <c r="AZG37" s="84"/>
      <c r="AZH37" s="84"/>
      <c r="AZI37" s="84"/>
      <c r="AZJ37" s="84"/>
      <c r="AZK37" s="84"/>
      <c r="AZL37" s="84"/>
      <c r="AZM37" s="84"/>
      <c r="AZN37" s="84"/>
      <c r="AZO37" s="84"/>
      <c r="AZP37" s="84"/>
      <c r="AZQ37" s="84"/>
      <c r="AZR37" s="84"/>
      <c r="AZS37" s="84"/>
      <c r="AZT37" s="84"/>
      <c r="AZU37" s="84"/>
      <c r="AZV37" s="84"/>
      <c r="AZW37" s="84"/>
      <c r="AZX37" s="84"/>
      <c r="AZY37" s="84"/>
      <c r="AZZ37" s="84"/>
      <c r="BAA37" s="84"/>
      <c r="BAB37" s="84"/>
      <c r="BAC37" s="84"/>
      <c r="BAD37" s="84"/>
      <c r="BAE37" s="84"/>
      <c r="BAF37" s="84"/>
      <c r="BAG37" s="84"/>
      <c r="BAH37" s="84"/>
      <c r="BAI37" s="84"/>
      <c r="BAJ37" s="84"/>
      <c r="BAK37" s="84"/>
      <c r="BAL37" s="84"/>
      <c r="BAM37" s="84"/>
      <c r="BAN37" s="84"/>
      <c r="BAO37" s="84"/>
      <c r="BAP37" s="84"/>
      <c r="BAQ37" s="84"/>
      <c r="BAR37" s="84"/>
      <c r="BAS37" s="84"/>
      <c r="BAT37" s="84"/>
      <c r="BAU37" s="84"/>
      <c r="BAV37" s="84"/>
      <c r="BAW37" s="84"/>
      <c r="BAX37" s="84"/>
      <c r="BAY37" s="84"/>
      <c r="BAZ37" s="84"/>
      <c r="BBA37" s="84"/>
      <c r="BBB37" s="84"/>
      <c r="BBC37" s="84"/>
      <c r="BBD37" s="84"/>
      <c r="BBE37" s="84"/>
      <c r="BBF37" s="84"/>
      <c r="BBG37" s="84"/>
      <c r="BBH37" s="84"/>
      <c r="BBI37" s="84"/>
      <c r="BBJ37" s="84"/>
      <c r="BBK37" s="84"/>
      <c r="BBL37" s="84"/>
      <c r="BBM37" s="84"/>
      <c r="BBN37" s="84"/>
      <c r="BBO37" s="84"/>
      <c r="BBP37" s="84"/>
      <c r="BBQ37" s="84"/>
      <c r="BBR37" s="84"/>
      <c r="BBS37" s="84"/>
      <c r="BBT37" s="84"/>
      <c r="BBU37" s="84"/>
      <c r="BBV37" s="84"/>
      <c r="BBW37" s="84"/>
      <c r="BBX37" s="84"/>
      <c r="BBY37" s="84"/>
      <c r="BBZ37" s="84"/>
      <c r="BCA37" s="84"/>
      <c r="BCB37" s="84"/>
      <c r="BCC37" s="84"/>
      <c r="BCD37" s="84"/>
      <c r="BCE37" s="84"/>
      <c r="BCF37" s="84"/>
      <c r="BCG37" s="84"/>
      <c r="BCH37" s="84"/>
      <c r="BCI37" s="84"/>
      <c r="BCJ37" s="84"/>
      <c r="BCK37" s="84"/>
      <c r="BCL37" s="84"/>
      <c r="BCM37" s="84"/>
      <c r="BCN37" s="84"/>
      <c r="BCO37" s="84"/>
      <c r="BCP37" s="84"/>
      <c r="BCQ37" s="84"/>
      <c r="BCR37" s="84"/>
      <c r="BCS37" s="84"/>
      <c r="BCT37" s="84"/>
      <c r="BCU37" s="84"/>
      <c r="BCV37" s="84"/>
      <c r="BCW37" s="84"/>
      <c r="BCX37" s="84"/>
      <c r="BCY37" s="84"/>
      <c r="BCZ37" s="84"/>
      <c r="BDA37" s="84"/>
      <c r="BDB37" s="84"/>
      <c r="BDC37" s="84"/>
      <c r="BDD37" s="84"/>
      <c r="BDE37" s="84"/>
      <c r="BDF37" s="84"/>
      <c r="BDG37" s="84"/>
      <c r="BDH37" s="84"/>
      <c r="BDI37" s="84"/>
      <c r="BDJ37" s="84"/>
      <c r="BDK37" s="84"/>
      <c r="BDL37" s="84"/>
      <c r="BDM37" s="84"/>
      <c r="BDN37" s="84"/>
      <c r="BDO37" s="84"/>
      <c r="BDP37" s="84"/>
      <c r="BDQ37" s="84"/>
      <c r="BDR37" s="84"/>
      <c r="BDS37" s="84"/>
      <c r="BDT37" s="84"/>
      <c r="BDU37" s="84"/>
      <c r="BDV37" s="84"/>
      <c r="BDW37" s="84"/>
      <c r="BDX37" s="84"/>
      <c r="BDY37" s="84"/>
      <c r="BDZ37" s="84"/>
      <c r="BEA37" s="84"/>
      <c r="BEB37" s="84"/>
      <c r="BEC37" s="84"/>
      <c r="BED37" s="84"/>
      <c r="BEE37" s="84"/>
      <c r="BEF37" s="84"/>
      <c r="BEG37" s="84"/>
      <c r="BEH37" s="84"/>
      <c r="BEI37" s="84"/>
      <c r="BEJ37" s="84"/>
      <c r="BEK37" s="84"/>
      <c r="BEL37" s="84"/>
      <c r="BEM37" s="84"/>
      <c r="BEN37" s="84"/>
      <c r="BEO37" s="84"/>
      <c r="BEP37" s="84"/>
      <c r="BEQ37" s="84"/>
      <c r="BER37" s="84"/>
      <c r="BES37" s="84"/>
      <c r="BET37" s="84"/>
      <c r="BEU37" s="84"/>
      <c r="BEV37" s="84"/>
      <c r="BEW37" s="84"/>
      <c r="BEX37" s="84"/>
      <c r="BEY37" s="84"/>
      <c r="BEZ37" s="84"/>
      <c r="BFA37" s="84"/>
      <c r="BFB37" s="84"/>
      <c r="BFC37" s="84"/>
      <c r="BFD37" s="84"/>
      <c r="BFE37" s="84"/>
      <c r="BFF37" s="84"/>
      <c r="BFG37" s="84"/>
      <c r="BFH37" s="84"/>
      <c r="BFI37" s="84"/>
      <c r="BFJ37" s="84"/>
      <c r="BFK37" s="84"/>
      <c r="BFL37" s="84"/>
      <c r="BFM37" s="84"/>
      <c r="BFN37" s="84"/>
      <c r="BFO37" s="84"/>
      <c r="BFP37" s="84"/>
      <c r="BFQ37" s="84"/>
      <c r="BFR37" s="84"/>
      <c r="BFS37" s="84"/>
      <c r="BFT37" s="84"/>
      <c r="BFU37" s="84"/>
      <c r="BFV37" s="84"/>
      <c r="BFW37" s="84"/>
      <c r="BFX37" s="84"/>
      <c r="BFY37" s="84"/>
      <c r="BFZ37" s="84"/>
      <c r="BGA37" s="84"/>
      <c r="BGB37" s="84"/>
      <c r="BGC37" s="84"/>
      <c r="BGD37" s="84"/>
      <c r="BGE37" s="84"/>
      <c r="BGF37" s="84"/>
      <c r="BGG37" s="84"/>
      <c r="BGH37" s="84"/>
      <c r="BGI37" s="84"/>
      <c r="BGJ37" s="84"/>
      <c r="BGK37" s="84"/>
      <c r="BGL37" s="84"/>
      <c r="BGM37" s="84"/>
      <c r="BGN37" s="84"/>
      <c r="BGO37" s="84"/>
      <c r="BGP37" s="84"/>
      <c r="BGQ37" s="84"/>
      <c r="BGR37" s="84"/>
      <c r="BGS37" s="84"/>
      <c r="BGT37" s="84"/>
      <c r="BGU37" s="84"/>
      <c r="BGV37" s="84"/>
      <c r="BGW37" s="84"/>
      <c r="BGX37" s="84"/>
      <c r="BGY37" s="84"/>
      <c r="BGZ37" s="84"/>
      <c r="BHA37" s="84"/>
      <c r="BHB37" s="84"/>
      <c r="BHC37" s="84"/>
      <c r="BHD37" s="84"/>
      <c r="BHE37" s="84"/>
      <c r="BHF37" s="84"/>
      <c r="BHG37" s="84"/>
      <c r="BHH37" s="84"/>
      <c r="BHI37" s="84"/>
      <c r="BHJ37" s="84"/>
      <c r="BHK37" s="84"/>
      <c r="BHL37" s="84"/>
      <c r="BHM37" s="84"/>
      <c r="BHN37" s="84"/>
      <c r="BHO37" s="84"/>
      <c r="BHP37" s="84"/>
      <c r="BHQ37" s="84"/>
      <c r="BHR37" s="84"/>
      <c r="BHS37" s="84"/>
      <c r="BHT37" s="84"/>
      <c r="BHU37" s="84"/>
      <c r="BHV37" s="84"/>
      <c r="BHW37" s="84"/>
      <c r="BHX37" s="84"/>
      <c r="BHY37" s="84"/>
      <c r="BHZ37" s="84"/>
      <c r="BIA37" s="84"/>
      <c r="BIB37" s="84"/>
      <c r="BIC37" s="84"/>
      <c r="BID37" s="84"/>
      <c r="BIE37" s="84"/>
      <c r="BIF37" s="84"/>
      <c r="BIG37" s="84"/>
      <c r="BIH37" s="84"/>
      <c r="BII37" s="84"/>
      <c r="BIJ37" s="84"/>
      <c r="BIK37" s="84"/>
      <c r="BIL37" s="84"/>
      <c r="BIM37" s="84"/>
      <c r="BIN37" s="84"/>
      <c r="BIO37" s="84"/>
      <c r="BIP37" s="84"/>
      <c r="BIQ37" s="84"/>
      <c r="BIR37" s="84"/>
      <c r="BIS37" s="84"/>
      <c r="BIT37" s="84"/>
      <c r="BIU37" s="84"/>
      <c r="BIV37" s="84"/>
      <c r="BIW37" s="84"/>
      <c r="BIX37" s="84"/>
      <c r="BIY37" s="84"/>
      <c r="BIZ37" s="84"/>
      <c r="BJA37" s="84"/>
      <c r="BJB37" s="84"/>
      <c r="BJC37" s="84"/>
      <c r="BJD37" s="84"/>
      <c r="BJE37" s="84"/>
      <c r="BJF37" s="84"/>
      <c r="BJG37" s="84"/>
      <c r="BJH37" s="84"/>
      <c r="BJI37" s="84"/>
      <c r="BJJ37" s="84"/>
      <c r="BJK37" s="84"/>
      <c r="BJL37" s="84"/>
      <c r="BJM37" s="84"/>
      <c r="BJN37" s="84"/>
      <c r="BJO37" s="84"/>
      <c r="BJP37" s="84"/>
      <c r="BJQ37" s="84"/>
      <c r="BJR37" s="84"/>
      <c r="BJS37" s="84"/>
      <c r="BJT37" s="84"/>
      <c r="BJU37" s="84"/>
      <c r="BJV37" s="84"/>
      <c r="BJW37" s="84"/>
      <c r="BJX37" s="84"/>
      <c r="BJY37" s="84"/>
      <c r="BJZ37" s="84"/>
      <c r="BKA37" s="84"/>
      <c r="BKB37" s="84"/>
      <c r="BKC37" s="84"/>
      <c r="BKD37" s="84"/>
      <c r="BKE37" s="84"/>
      <c r="BKF37" s="84"/>
      <c r="BKG37" s="84"/>
      <c r="BKH37" s="84"/>
      <c r="BKI37" s="84"/>
      <c r="BKJ37" s="84"/>
      <c r="BKK37" s="84"/>
      <c r="BKL37" s="84"/>
      <c r="BKM37" s="84"/>
      <c r="BKN37" s="84"/>
      <c r="BKO37" s="84"/>
      <c r="BKP37" s="84"/>
      <c r="BKQ37" s="84"/>
      <c r="BKR37" s="84"/>
      <c r="BKS37" s="84"/>
      <c r="BKT37" s="84"/>
      <c r="BKU37" s="84"/>
      <c r="BKV37" s="84"/>
      <c r="BKW37" s="84"/>
      <c r="BKX37" s="84"/>
      <c r="BKY37" s="84"/>
      <c r="BKZ37" s="84"/>
      <c r="BLA37" s="84"/>
      <c r="BLB37" s="84"/>
      <c r="BLC37" s="84"/>
      <c r="BLD37" s="84"/>
      <c r="BLE37" s="84"/>
      <c r="BLF37" s="84"/>
      <c r="BLG37" s="84"/>
      <c r="BLH37" s="84"/>
      <c r="BLI37" s="84"/>
      <c r="BLJ37" s="84"/>
      <c r="BLK37" s="84"/>
      <c r="BLL37" s="84"/>
      <c r="BLM37" s="84"/>
      <c r="BLN37" s="84"/>
      <c r="BLO37" s="84"/>
      <c r="BLP37" s="84"/>
      <c r="BLQ37" s="84"/>
      <c r="BLR37" s="84"/>
      <c r="BLS37" s="84"/>
      <c r="BLT37" s="84"/>
      <c r="BLU37" s="84"/>
      <c r="BLV37" s="84"/>
      <c r="BLW37" s="84"/>
      <c r="BLX37" s="84"/>
      <c r="BLY37" s="84"/>
      <c r="BLZ37" s="84"/>
      <c r="BMA37" s="84"/>
      <c r="BMB37" s="84"/>
      <c r="BMC37" s="84"/>
      <c r="BMD37" s="84"/>
      <c r="BME37" s="84"/>
      <c r="BMF37" s="84"/>
      <c r="BMG37" s="84"/>
      <c r="BMH37" s="84"/>
      <c r="BMI37" s="84"/>
      <c r="BMJ37" s="84"/>
      <c r="BMK37" s="84"/>
      <c r="BML37" s="84"/>
      <c r="BMM37" s="84"/>
      <c r="BMN37" s="84"/>
      <c r="BMO37" s="84"/>
      <c r="BMP37" s="84"/>
      <c r="BMQ37" s="84"/>
      <c r="BMR37" s="84"/>
      <c r="BMS37" s="84"/>
      <c r="BMT37" s="84"/>
      <c r="BMU37" s="84"/>
      <c r="BMV37" s="84"/>
      <c r="BMW37" s="84"/>
      <c r="BMX37" s="84"/>
      <c r="BMY37" s="84"/>
      <c r="BMZ37" s="84"/>
      <c r="BNA37" s="84"/>
      <c r="BNB37" s="84"/>
      <c r="BNC37" s="84"/>
      <c r="BND37" s="84"/>
      <c r="BNE37" s="84"/>
      <c r="BNF37" s="84"/>
      <c r="BNG37" s="84"/>
      <c r="BNH37" s="84"/>
      <c r="BNI37" s="84"/>
      <c r="BNJ37" s="84"/>
      <c r="BNK37" s="84"/>
      <c r="BNL37" s="84"/>
      <c r="BNM37" s="84"/>
      <c r="BNN37" s="84"/>
      <c r="BNO37" s="84"/>
      <c r="BNP37" s="84"/>
      <c r="BNQ37" s="84"/>
      <c r="BNR37" s="84"/>
      <c r="BNS37" s="84"/>
      <c r="BNT37" s="84"/>
      <c r="BNU37" s="84"/>
      <c r="BNV37" s="84"/>
      <c r="BNW37" s="84"/>
      <c r="BNX37" s="84"/>
      <c r="BNY37" s="84"/>
      <c r="BNZ37" s="84"/>
      <c r="BOA37" s="84"/>
      <c r="BOB37" s="84"/>
      <c r="BOC37" s="84"/>
      <c r="BOD37" s="84"/>
      <c r="BOE37" s="84"/>
      <c r="BOF37" s="84"/>
      <c r="BOG37" s="84"/>
      <c r="BOH37" s="84"/>
      <c r="BOI37" s="84"/>
      <c r="BOJ37" s="84"/>
      <c r="BOK37" s="84"/>
      <c r="BOL37" s="84"/>
      <c r="BOM37" s="84"/>
      <c r="BON37" s="84"/>
      <c r="BOO37" s="84"/>
      <c r="BOP37" s="84"/>
      <c r="BOQ37" s="84"/>
      <c r="BOR37" s="84"/>
      <c r="BOS37" s="84"/>
      <c r="BOT37" s="84"/>
      <c r="BOU37" s="84"/>
      <c r="BOV37" s="84"/>
      <c r="BOW37" s="84"/>
      <c r="BOX37" s="84"/>
      <c r="BOY37" s="84"/>
      <c r="BOZ37" s="84"/>
      <c r="BPA37" s="84"/>
      <c r="BPB37" s="84"/>
      <c r="BPC37" s="84"/>
      <c r="BPD37" s="84"/>
      <c r="BPE37" s="84"/>
      <c r="BPF37" s="84"/>
      <c r="BPG37" s="84"/>
      <c r="BPH37" s="84"/>
      <c r="BPI37" s="84"/>
      <c r="BPJ37" s="84"/>
      <c r="BPK37" s="84"/>
      <c r="BPL37" s="84"/>
      <c r="BPM37" s="84"/>
      <c r="BPN37" s="84"/>
      <c r="BPO37" s="84"/>
      <c r="BPP37" s="84"/>
      <c r="BPQ37" s="84"/>
      <c r="BPR37" s="84"/>
      <c r="BPS37" s="84"/>
      <c r="BPT37" s="84"/>
      <c r="BPU37" s="84"/>
      <c r="BPV37" s="84"/>
      <c r="BPW37" s="84"/>
      <c r="BPX37" s="84"/>
      <c r="BPY37" s="84"/>
      <c r="BPZ37" s="84"/>
      <c r="BQA37" s="84"/>
      <c r="BQB37" s="84"/>
      <c r="BQC37" s="84"/>
      <c r="BQD37" s="84"/>
      <c r="BQE37" s="84"/>
      <c r="BQF37" s="84"/>
      <c r="BQG37" s="84"/>
      <c r="BQH37" s="84"/>
      <c r="BQI37" s="84"/>
      <c r="BQJ37" s="84"/>
      <c r="BQK37" s="84"/>
      <c r="BQL37" s="84"/>
      <c r="BQM37" s="84"/>
      <c r="BQN37" s="84"/>
      <c r="BQO37" s="84"/>
      <c r="BQP37" s="84"/>
      <c r="BQQ37" s="84"/>
      <c r="BQR37" s="84"/>
      <c r="BQS37" s="84"/>
      <c r="BQT37" s="84"/>
      <c r="BQU37" s="84"/>
      <c r="BQV37" s="84"/>
      <c r="BQW37" s="84"/>
      <c r="BQX37" s="84"/>
      <c r="BQY37" s="84"/>
      <c r="BQZ37" s="84"/>
      <c r="BRA37" s="84"/>
      <c r="BRB37" s="84"/>
      <c r="BRC37" s="84"/>
      <c r="BRD37" s="84"/>
      <c r="BRE37" s="84"/>
      <c r="BRF37" s="84"/>
      <c r="BRG37" s="84"/>
      <c r="BRH37" s="84"/>
      <c r="BRI37" s="84"/>
      <c r="BRJ37" s="84"/>
      <c r="BRK37" s="84"/>
      <c r="BRL37" s="84"/>
      <c r="BRM37" s="84"/>
      <c r="BRN37" s="84"/>
      <c r="BRO37" s="84"/>
      <c r="BRP37" s="84"/>
      <c r="BRQ37" s="84"/>
      <c r="BRR37" s="84"/>
      <c r="BRS37" s="84"/>
      <c r="BRT37" s="84"/>
      <c r="BRU37" s="84"/>
      <c r="BRV37" s="84"/>
      <c r="BRW37" s="84"/>
      <c r="BRX37" s="84"/>
      <c r="BRY37" s="84"/>
      <c r="BRZ37" s="84"/>
      <c r="BSA37" s="84"/>
      <c r="BSB37" s="84"/>
      <c r="BSC37" s="84"/>
      <c r="BSD37" s="84"/>
      <c r="BSE37" s="84"/>
      <c r="BSF37" s="84"/>
      <c r="BSG37" s="84"/>
      <c r="BSH37" s="84"/>
      <c r="BSI37" s="84"/>
      <c r="BSJ37" s="84"/>
      <c r="BSK37" s="84"/>
      <c r="BSL37" s="84"/>
      <c r="BSM37" s="84"/>
      <c r="BSN37" s="84"/>
      <c r="BSO37" s="84"/>
      <c r="BSP37" s="84"/>
      <c r="BSQ37" s="84"/>
      <c r="BSR37" s="84"/>
      <c r="BSS37" s="84"/>
      <c r="BST37" s="84"/>
      <c r="BSU37" s="84"/>
      <c r="BSV37" s="84"/>
      <c r="BSW37" s="84"/>
      <c r="BSX37" s="84"/>
      <c r="BSY37" s="84"/>
      <c r="BSZ37" s="84"/>
      <c r="BTA37" s="84"/>
      <c r="BTB37" s="84"/>
      <c r="BTC37" s="84"/>
      <c r="BTD37" s="84"/>
      <c r="BTE37" s="84"/>
      <c r="BTF37" s="84"/>
      <c r="BTG37" s="84"/>
      <c r="BTH37" s="84"/>
      <c r="BTI37" s="84"/>
      <c r="BTJ37" s="84"/>
      <c r="BTK37" s="84"/>
      <c r="BTL37" s="84"/>
      <c r="BTM37" s="84"/>
      <c r="BTN37" s="84"/>
      <c r="BTO37" s="84"/>
      <c r="BTP37" s="84"/>
      <c r="BTQ37" s="84"/>
      <c r="BTR37" s="84"/>
      <c r="BTS37" s="84"/>
      <c r="BTT37" s="84"/>
      <c r="BTU37" s="84"/>
      <c r="BTV37" s="84"/>
      <c r="BTW37" s="84"/>
      <c r="BTX37" s="84"/>
      <c r="BTY37" s="84"/>
      <c r="BTZ37" s="84"/>
      <c r="BUA37" s="84"/>
      <c r="BUB37" s="84"/>
      <c r="BUC37" s="84"/>
      <c r="BUD37" s="84"/>
      <c r="BUE37" s="84"/>
      <c r="BUF37" s="84"/>
      <c r="BUG37" s="84"/>
      <c r="BUH37" s="84"/>
      <c r="BUI37" s="84"/>
      <c r="BUJ37" s="84"/>
      <c r="BUK37" s="84"/>
      <c r="BUL37" s="84"/>
      <c r="BUM37" s="84"/>
      <c r="BUN37" s="84"/>
      <c r="BUO37" s="84"/>
      <c r="BUP37" s="84"/>
      <c r="BUQ37" s="84"/>
      <c r="BUR37" s="84"/>
      <c r="BUS37" s="84"/>
      <c r="BUT37" s="84"/>
      <c r="BUU37" s="84"/>
      <c r="BUV37" s="84"/>
      <c r="BUW37" s="84"/>
      <c r="BUX37" s="84"/>
      <c r="BUY37" s="84"/>
      <c r="BUZ37" s="84"/>
      <c r="BVA37" s="84"/>
      <c r="BVB37" s="84"/>
      <c r="BVC37" s="84"/>
      <c r="BVD37" s="84"/>
      <c r="BVE37" s="84"/>
      <c r="BVF37" s="84"/>
      <c r="BVG37" s="84"/>
      <c r="BVH37" s="84"/>
      <c r="BVI37" s="84"/>
      <c r="BVJ37" s="84"/>
      <c r="BVK37" s="84"/>
      <c r="BVL37" s="84"/>
      <c r="BVM37" s="84"/>
      <c r="BVN37" s="84"/>
      <c r="BVO37" s="84"/>
      <c r="BVP37" s="84"/>
      <c r="BVQ37" s="84"/>
      <c r="BVR37" s="84"/>
      <c r="BVS37" s="84"/>
      <c r="BVT37" s="84"/>
      <c r="BVU37" s="84"/>
      <c r="BVV37" s="84"/>
      <c r="BVW37" s="84"/>
      <c r="BVX37" s="84"/>
      <c r="BVY37" s="84"/>
      <c r="BVZ37" s="84"/>
      <c r="BWA37" s="84"/>
      <c r="BWB37" s="84"/>
      <c r="BWC37" s="84"/>
      <c r="BWD37" s="84"/>
      <c r="BWE37" s="84"/>
      <c r="BWF37" s="84"/>
      <c r="BWG37" s="84"/>
      <c r="BWH37" s="84"/>
      <c r="BWI37" s="84"/>
      <c r="BWJ37" s="84"/>
      <c r="BWK37" s="84"/>
      <c r="BWL37" s="84"/>
      <c r="BWM37" s="84"/>
      <c r="BWN37" s="84"/>
      <c r="BWO37" s="84"/>
      <c r="BWP37" s="84"/>
      <c r="BWQ37" s="84"/>
      <c r="BWR37" s="84"/>
      <c r="BWS37" s="84"/>
      <c r="BWT37" s="84"/>
      <c r="BWU37" s="84"/>
      <c r="BWV37" s="84"/>
      <c r="BWW37" s="84"/>
      <c r="BWX37" s="84"/>
      <c r="BWY37" s="84"/>
      <c r="BWZ37" s="84"/>
      <c r="BXA37" s="84"/>
      <c r="BXB37" s="84"/>
      <c r="BXC37" s="84"/>
      <c r="BXD37" s="84"/>
      <c r="BXE37" s="84"/>
      <c r="BXF37" s="84"/>
      <c r="BXG37" s="84"/>
      <c r="BXH37" s="84"/>
      <c r="BXI37" s="84"/>
      <c r="BXJ37" s="84"/>
      <c r="BXK37" s="84"/>
      <c r="BXL37" s="84"/>
      <c r="BXM37" s="84"/>
      <c r="BXN37" s="84"/>
      <c r="BXO37" s="84"/>
      <c r="BXP37" s="84"/>
      <c r="BXQ37" s="84"/>
      <c r="BXR37" s="84"/>
      <c r="BXS37" s="84"/>
      <c r="BXT37" s="84"/>
      <c r="BXU37" s="84"/>
      <c r="BXV37" s="84"/>
      <c r="BXW37" s="84"/>
      <c r="BXX37" s="84"/>
      <c r="BXY37" s="84"/>
      <c r="BXZ37" s="84"/>
      <c r="BYA37" s="84"/>
      <c r="BYB37" s="84"/>
      <c r="BYC37" s="84"/>
      <c r="BYD37" s="84"/>
      <c r="BYE37" s="84"/>
      <c r="BYF37" s="84"/>
      <c r="BYG37" s="84"/>
      <c r="BYH37" s="84"/>
      <c r="BYI37" s="84"/>
      <c r="BYJ37" s="84"/>
      <c r="BYK37" s="84"/>
      <c r="BYL37" s="84"/>
      <c r="BYM37" s="84"/>
      <c r="BYN37" s="84"/>
      <c r="BYO37" s="84"/>
      <c r="BYP37" s="84"/>
      <c r="BYQ37" s="84"/>
      <c r="BYR37" s="84"/>
      <c r="BYS37" s="84"/>
      <c r="BYT37" s="84"/>
      <c r="BYU37" s="84"/>
      <c r="BYV37" s="84"/>
      <c r="BYW37" s="84"/>
      <c r="BYX37" s="84"/>
      <c r="BYY37" s="84"/>
      <c r="BYZ37" s="84"/>
      <c r="BZA37" s="84"/>
      <c r="BZB37" s="84"/>
      <c r="BZC37" s="84"/>
      <c r="BZD37" s="84"/>
      <c r="BZE37" s="84"/>
      <c r="BZF37" s="84"/>
      <c r="BZG37" s="84"/>
      <c r="BZH37" s="84"/>
      <c r="BZI37" s="84"/>
      <c r="BZJ37" s="84"/>
      <c r="BZK37" s="84"/>
      <c r="BZL37" s="84"/>
      <c r="BZM37" s="84"/>
      <c r="BZN37" s="84"/>
      <c r="BZO37" s="84"/>
      <c r="BZP37" s="84"/>
      <c r="BZQ37" s="84"/>
      <c r="BZR37" s="84"/>
      <c r="BZS37" s="84"/>
      <c r="BZT37" s="84"/>
      <c r="BZU37" s="84"/>
      <c r="BZV37" s="84"/>
      <c r="BZW37" s="84"/>
      <c r="BZX37" s="84"/>
      <c r="BZY37" s="84"/>
      <c r="BZZ37" s="84"/>
      <c r="CAA37" s="84"/>
      <c r="CAB37" s="84"/>
      <c r="CAC37" s="84"/>
      <c r="CAD37" s="84"/>
      <c r="CAE37" s="84"/>
      <c r="CAF37" s="84"/>
      <c r="CAG37" s="84"/>
      <c r="CAH37" s="84"/>
      <c r="CAI37" s="84"/>
      <c r="CAJ37" s="84"/>
      <c r="CAK37" s="84"/>
      <c r="CAL37" s="84"/>
      <c r="CAM37" s="84"/>
      <c r="CAN37" s="84"/>
      <c r="CAO37" s="84"/>
      <c r="CAP37" s="84"/>
      <c r="CAQ37" s="84"/>
      <c r="CAR37" s="84"/>
      <c r="CAS37" s="84"/>
      <c r="CAT37" s="84"/>
      <c r="CAU37" s="84"/>
      <c r="CAV37" s="84"/>
      <c r="CAW37" s="84"/>
      <c r="CAX37" s="84"/>
      <c r="CAY37" s="84"/>
      <c r="CAZ37" s="84"/>
      <c r="CBA37" s="84"/>
      <c r="CBB37" s="84"/>
      <c r="CBC37" s="84"/>
      <c r="CBD37" s="84"/>
      <c r="CBE37" s="84"/>
      <c r="CBF37" s="84"/>
      <c r="CBG37" s="84"/>
      <c r="CBH37" s="84"/>
      <c r="CBI37" s="84"/>
      <c r="CBJ37" s="84"/>
      <c r="CBK37" s="84"/>
      <c r="CBL37" s="84"/>
      <c r="CBM37" s="84"/>
      <c r="CBN37" s="84"/>
      <c r="CBO37" s="84"/>
      <c r="CBP37" s="84"/>
      <c r="CBQ37" s="84"/>
      <c r="CBR37" s="84"/>
      <c r="CBS37" s="84"/>
      <c r="CBT37" s="84"/>
      <c r="CBU37" s="84"/>
      <c r="CBV37" s="84"/>
      <c r="CBW37" s="84"/>
      <c r="CBX37" s="84"/>
      <c r="CBY37" s="84"/>
      <c r="CBZ37" s="84"/>
      <c r="CCA37" s="84"/>
      <c r="CCB37" s="84"/>
      <c r="CCC37" s="84"/>
      <c r="CCD37" s="84"/>
      <c r="CCE37" s="84"/>
      <c r="CCF37" s="84"/>
      <c r="CCG37" s="84"/>
      <c r="CCH37" s="84"/>
      <c r="CCI37" s="84"/>
      <c r="CCJ37" s="84"/>
      <c r="CCK37" s="84"/>
      <c r="CCL37" s="84"/>
      <c r="CCM37" s="84"/>
      <c r="CCN37" s="84"/>
      <c r="CCO37" s="84"/>
      <c r="CCP37" s="84"/>
      <c r="CCQ37" s="84"/>
      <c r="CCR37" s="84"/>
      <c r="CCS37" s="84"/>
      <c r="CCT37" s="84"/>
      <c r="CCU37" s="84"/>
      <c r="CCV37" s="84"/>
      <c r="CCW37" s="84"/>
      <c r="CCX37" s="84"/>
      <c r="CCY37" s="84"/>
      <c r="CCZ37" s="84"/>
      <c r="CDA37" s="84"/>
      <c r="CDB37" s="84"/>
      <c r="CDC37" s="84"/>
      <c r="CDD37" s="84"/>
      <c r="CDE37" s="84"/>
      <c r="CDF37" s="84"/>
      <c r="CDG37" s="84"/>
      <c r="CDH37" s="84"/>
      <c r="CDI37" s="84"/>
      <c r="CDJ37" s="84"/>
      <c r="CDK37" s="84"/>
      <c r="CDL37" s="84"/>
      <c r="CDM37" s="84"/>
      <c r="CDN37" s="84"/>
      <c r="CDO37" s="84"/>
      <c r="CDP37" s="84"/>
      <c r="CDQ37" s="84"/>
      <c r="CDR37" s="84"/>
      <c r="CDS37" s="84"/>
      <c r="CDT37" s="84"/>
      <c r="CDU37" s="84"/>
      <c r="CDV37" s="84"/>
      <c r="CDW37" s="84"/>
      <c r="CDX37" s="84"/>
      <c r="CDY37" s="84"/>
      <c r="CDZ37" s="84"/>
      <c r="CEA37" s="84"/>
      <c r="CEB37" s="84"/>
      <c r="CEC37" s="84"/>
      <c r="CED37" s="84"/>
      <c r="CEE37" s="84"/>
      <c r="CEF37" s="84"/>
      <c r="CEG37" s="84"/>
      <c r="CEH37" s="84"/>
      <c r="CEI37" s="84"/>
      <c r="CEJ37" s="84"/>
      <c r="CEK37" s="84"/>
      <c r="CEL37" s="84"/>
      <c r="CEM37" s="84"/>
      <c r="CEN37" s="84"/>
      <c r="CEO37" s="84"/>
      <c r="CEP37" s="84"/>
      <c r="CEQ37" s="84"/>
      <c r="CER37" s="84"/>
      <c r="CES37" s="84"/>
      <c r="CET37" s="84"/>
      <c r="CEU37" s="84"/>
      <c r="CEV37" s="84"/>
      <c r="CEW37" s="84"/>
      <c r="CEX37" s="84"/>
      <c r="CEY37" s="84"/>
      <c r="CEZ37" s="84"/>
      <c r="CFA37" s="84"/>
      <c r="CFB37" s="84"/>
      <c r="CFC37" s="84"/>
      <c r="CFD37" s="84"/>
      <c r="CFE37" s="84"/>
      <c r="CFF37" s="84"/>
      <c r="CFG37" s="84"/>
      <c r="CFH37" s="84"/>
      <c r="CFI37" s="84"/>
      <c r="CFJ37" s="84"/>
      <c r="CFK37" s="84"/>
      <c r="CFL37" s="84"/>
      <c r="CFM37" s="84"/>
      <c r="CFN37" s="84"/>
      <c r="CFO37" s="84"/>
      <c r="CFP37" s="84"/>
      <c r="CFQ37" s="84"/>
      <c r="CFR37" s="84"/>
      <c r="CFS37" s="84"/>
      <c r="CFT37" s="84"/>
      <c r="CFU37" s="84"/>
      <c r="CFV37" s="84"/>
      <c r="CFW37" s="84"/>
      <c r="CFX37" s="84"/>
      <c r="CFY37" s="84"/>
      <c r="CFZ37" s="84"/>
      <c r="CGA37" s="84"/>
      <c r="CGB37" s="84"/>
      <c r="CGC37" s="84"/>
      <c r="CGD37" s="84"/>
      <c r="CGE37" s="84"/>
      <c r="CGF37" s="84"/>
      <c r="CGG37" s="84"/>
      <c r="CGH37" s="84"/>
      <c r="CGI37" s="84"/>
      <c r="CGJ37" s="84"/>
      <c r="CGK37" s="84"/>
      <c r="CGL37" s="84"/>
      <c r="CGM37" s="84"/>
      <c r="CGN37" s="84"/>
      <c r="CGO37" s="84"/>
      <c r="CGP37" s="84"/>
      <c r="CGQ37" s="84"/>
      <c r="CGR37" s="84"/>
      <c r="CGS37" s="84"/>
      <c r="CGT37" s="84"/>
      <c r="CGU37" s="84"/>
      <c r="CGV37" s="84"/>
      <c r="CGW37" s="84"/>
      <c r="CGX37" s="84"/>
      <c r="CGY37" s="84"/>
      <c r="CGZ37" s="84"/>
      <c r="CHA37" s="84"/>
      <c r="CHB37" s="84"/>
      <c r="CHC37" s="84"/>
      <c r="CHD37" s="84"/>
      <c r="CHE37" s="84"/>
      <c r="CHF37" s="84"/>
      <c r="CHG37" s="84"/>
      <c r="CHH37" s="84"/>
      <c r="CHI37" s="84"/>
      <c r="CHJ37" s="84"/>
      <c r="CHK37" s="84"/>
      <c r="CHL37" s="84"/>
      <c r="CHM37" s="84"/>
      <c r="CHN37" s="84"/>
      <c r="CHO37" s="84"/>
      <c r="CHP37" s="84"/>
      <c r="CHQ37" s="84"/>
      <c r="CHR37" s="84"/>
      <c r="CHS37" s="84"/>
      <c r="CHT37" s="84"/>
      <c r="CHU37" s="84"/>
      <c r="CHV37" s="84"/>
      <c r="CHW37" s="84"/>
      <c r="CHX37" s="84"/>
      <c r="CHY37" s="84"/>
      <c r="CHZ37" s="84"/>
      <c r="CIA37" s="84"/>
      <c r="CIB37" s="84"/>
      <c r="CIC37" s="84"/>
      <c r="CID37" s="84"/>
      <c r="CIE37" s="84"/>
      <c r="CIF37" s="84"/>
      <c r="CIG37" s="84"/>
      <c r="CIH37" s="84"/>
      <c r="CII37" s="84"/>
      <c r="CIJ37" s="84"/>
      <c r="CIK37" s="84"/>
      <c r="CIL37" s="84"/>
      <c r="CIM37" s="84"/>
      <c r="CIN37" s="84"/>
      <c r="CIO37" s="84"/>
      <c r="CIP37" s="84"/>
      <c r="CIQ37" s="84"/>
      <c r="CIR37" s="84"/>
      <c r="CIS37" s="84"/>
      <c r="CIT37" s="84"/>
      <c r="CIU37" s="84"/>
      <c r="CIV37" s="84"/>
      <c r="CIW37" s="84"/>
      <c r="CIX37" s="84"/>
      <c r="CIY37" s="84"/>
      <c r="CIZ37" s="84"/>
      <c r="CJA37" s="84"/>
      <c r="CJB37" s="84"/>
      <c r="CJC37" s="84"/>
      <c r="CJD37" s="84"/>
      <c r="CJE37" s="84"/>
      <c r="CJF37" s="84"/>
      <c r="CJG37" s="84"/>
      <c r="CJH37" s="84"/>
      <c r="CJI37" s="84"/>
      <c r="CJJ37" s="84"/>
      <c r="CJK37" s="84"/>
      <c r="CJL37" s="84"/>
      <c r="CJM37" s="84"/>
      <c r="CJN37" s="84"/>
      <c r="CJO37" s="84"/>
      <c r="CJP37" s="84"/>
      <c r="CJQ37" s="84"/>
      <c r="CJR37" s="84"/>
      <c r="CJS37" s="84"/>
      <c r="CJT37" s="84"/>
      <c r="CJU37" s="84"/>
      <c r="CJV37" s="84"/>
      <c r="CJW37" s="84"/>
      <c r="CJX37" s="84"/>
      <c r="CJY37" s="84"/>
      <c r="CJZ37" s="84"/>
      <c r="CKA37" s="84"/>
      <c r="CKB37" s="84"/>
      <c r="CKC37" s="84"/>
      <c r="CKD37" s="84"/>
      <c r="CKE37" s="84"/>
      <c r="CKF37" s="84"/>
      <c r="CKG37" s="84"/>
      <c r="CKH37" s="84"/>
      <c r="CKI37" s="84"/>
      <c r="CKJ37" s="84"/>
      <c r="CKK37" s="84"/>
      <c r="CKL37" s="84"/>
      <c r="CKM37" s="84"/>
      <c r="CKN37" s="84"/>
      <c r="CKO37" s="84"/>
      <c r="CKP37" s="84"/>
      <c r="CKQ37" s="84"/>
      <c r="CKR37" s="84"/>
      <c r="CKS37" s="84"/>
      <c r="CKT37" s="84"/>
      <c r="CKU37" s="84"/>
      <c r="CKV37" s="84"/>
      <c r="CKW37" s="84"/>
      <c r="CKX37" s="84"/>
      <c r="CKY37" s="84"/>
      <c r="CKZ37" s="84"/>
      <c r="CLA37" s="84"/>
      <c r="CLB37" s="84"/>
      <c r="CLC37" s="84"/>
      <c r="CLD37" s="84"/>
      <c r="CLE37" s="84"/>
      <c r="CLF37" s="84"/>
      <c r="CLG37" s="84"/>
      <c r="CLH37" s="84"/>
      <c r="CLI37" s="84"/>
      <c r="CLJ37" s="84"/>
      <c r="CLK37" s="84"/>
      <c r="CLL37" s="84"/>
      <c r="CLM37" s="84"/>
      <c r="CLN37" s="84"/>
      <c r="CLO37" s="84"/>
      <c r="CLP37" s="84"/>
      <c r="CLQ37" s="84"/>
      <c r="CLR37" s="84"/>
      <c r="CLS37" s="84"/>
      <c r="CLT37" s="84"/>
      <c r="CLU37" s="84"/>
      <c r="CLV37" s="84"/>
      <c r="CLW37" s="84"/>
      <c r="CLX37" s="84"/>
      <c r="CLY37" s="84"/>
      <c r="CLZ37" s="84"/>
      <c r="CMA37" s="84"/>
      <c r="CMB37" s="84"/>
      <c r="CMC37" s="84"/>
      <c r="CMD37" s="84"/>
      <c r="CME37" s="84"/>
      <c r="CMF37" s="84"/>
      <c r="CMG37" s="84"/>
      <c r="CMH37" s="84"/>
      <c r="CMI37" s="84"/>
      <c r="CMJ37" s="84"/>
      <c r="CMK37" s="84"/>
      <c r="CML37" s="84"/>
      <c r="CMM37" s="84"/>
      <c r="CMN37" s="84"/>
      <c r="CMO37" s="84"/>
      <c r="CMP37" s="84"/>
      <c r="CMQ37" s="84"/>
      <c r="CMR37" s="84"/>
      <c r="CMS37" s="84"/>
      <c r="CMT37" s="84"/>
      <c r="CMU37" s="84"/>
      <c r="CMV37" s="84"/>
      <c r="CMW37" s="84"/>
      <c r="CMX37" s="84"/>
      <c r="CMY37" s="84"/>
      <c r="CMZ37" s="84"/>
      <c r="CNA37" s="84"/>
      <c r="CNB37" s="84"/>
      <c r="CNC37" s="84"/>
      <c r="CND37" s="84"/>
      <c r="CNE37" s="84"/>
      <c r="CNF37" s="84"/>
      <c r="CNG37" s="84"/>
      <c r="CNH37" s="84"/>
      <c r="CNI37" s="84"/>
      <c r="CNJ37" s="84"/>
      <c r="CNK37" s="84"/>
      <c r="CNL37" s="84"/>
      <c r="CNM37" s="84"/>
      <c r="CNN37" s="84"/>
      <c r="CNO37" s="84"/>
      <c r="CNP37" s="84"/>
      <c r="CNQ37" s="84"/>
      <c r="CNR37" s="84"/>
      <c r="CNS37" s="84"/>
      <c r="CNT37" s="84"/>
      <c r="CNU37" s="84"/>
      <c r="CNV37" s="84"/>
      <c r="CNW37" s="84"/>
      <c r="CNX37" s="84"/>
      <c r="CNY37" s="84"/>
      <c r="CNZ37" s="84"/>
      <c r="COA37" s="84"/>
      <c r="COB37" s="84"/>
      <c r="COC37" s="84"/>
      <c r="COD37" s="84"/>
      <c r="COE37" s="84"/>
      <c r="COF37" s="84"/>
      <c r="COG37" s="84"/>
      <c r="COH37" s="84"/>
      <c r="COI37" s="84"/>
      <c r="COJ37" s="84"/>
      <c r="COK37" s="84"/>
      <c r="COL37" s="84"/>
      <c r="COM37" s="84"/>
      <c r="CON37" s="84"/>
      <c r="COO37" s="84"/>
      <c r="COP37" s="84"/>
      <c r="COQ37" s="84"/>
      <c r="COR37" s="84"/>
      <c r="COS37" s="84"/>
      <c r="COT37" s="84"/>
      <c r="COU37" s="84"/>
      <c r="COV37" s="84"/>
      <c r="COW37" s="84"/>
      <c r="COX37" s="84"/>
      <c r="COY37" s="84"/>
      <c r="COZ37" s="84"/>
      <c r="CPA37" s="84"/>
      <c r="CPB37" s="84"/>
      <c r="CPC37" s="84"/>
      <c r="CPD37" s="84"/>
      <c r="CPE37" s="84"/>
      <c r="CPF37" s="84"/>
      <c r="CPG37" s="84"/>
      <c r="CPH37" s="84"/>
      <c r="CPI37" s="84"/>
      <c r="CPJ37" s="84"/>
      <c r="CPK37" s="84"/>
      <c r="CPL37" s="84"/>
      <c r="CPM37" s="84"/>
      <c r="CPN37" s="84"/>
      <c r="CPO37" s="84"/>
      <c r="CPP37" s="84"/>
      <c r="CPQ37" s="84"/>
      <c r="CPR37" s="84"/>
      <c r="CPS37" s="84"/>
      <c r="CPT37" s="84"/>
      <c r="CPU37" s="84"/>
      <c r="CPV37" s="84"/>
      <c r="CPW37" s="84"/>
      <c r="CPX37" s="84"/>
      <c r="CPY37" s="84"/>
      <c r="CPZ37" s="84"/>
      <c r="CQA37" s="84"/>
      <c r="CQB37" s="84"/>
      <c r="CQC37" s="84"/>
      <c r="CQD37" s="84"/>
      <c r="CQE37" s="84"/>
      <c r="CQF37" s="84"/>
      <c r="CQG37" s="84"/>
      <c r="CQH37" s="84"/>
      <c r="CQI37" s="84"/>
      <c r="CQJ37" s="84"/>
      <c r="CQK37" s="84"/>
      <c r="CQL37" s="84"/>
      <c r="CQM37" s="84"/>
      <c r="CQN37" s="84"/>
      <c r="CQO37" s="84"/>
      <c r="CQP37" s="84"/>
      <c r="CQQ37" s="84"/>
      <c r="CQR37" s="84"/>
      <c r="CQS37" s="84"/>
      <c r="CQT37" s="84"/>
      <c r="CQU37" s="84"/>
      <c r="CQV37" s="84"/>
      <c r="CQW37" s="84"/>
      <c r="CQX37" s="84"/>
      <c r="CQY37" s="84"/>
      <c r="CQZ37" s="84"/>
      <c r="CRA37" s="84"/>
      <c r="CRB37" s="84"/>
      <c r="CRC37" s="84"/>
      <c r="CRD37" s="84"/>
      <c r="CRE37" s="84"/>
      <c r="CRF37" s="84"/>
      <c r="CRG37" s="84"/>
      <c r="CRH37" s="84"/>
      <c r="CRI37" s="84"/>
      <c r="CRJ37" s="84"/>
      <c r="CRK37" s="84"/>
      <c r="CRL37" s="84"/>
      <c r="CRM37" s="84"/>
      <c r="CRN37" s="84"/>
      <c r="CRO37" s="84"/>
      <c r="CRP37" s="84"/>
      <c r="CRQ37" s="84"/>
      <c r="CRR37" s="84"/>
      <c r="CRS37" s="84"/>
      <c r="CRT37" s="84"/>
      <c r="CRU37" s="84"/>
      <c r="CRV37" s="84"/>
      <c r="CRW37" s="84"/>
      <c r="CRX37" s="84"/>
      <c r="CRY37" s="84"/>
      <c r="CRZ37" s="84"/>
      <c r="CSA37" s="84"/>
      <c r="CSB37" s="84"/>
      <c r="CSC37" s="84"/>
      <c r="CSD37" s="84"/>
      <c r="CSE37" s="84"/>
      <c r="CSF37" s="84"/>
      <c r="CSG37" s="84"/>
      <c r="CSH37" s="84"/>
      <c r="CSI37" s="84"/>
      <c r="CSJ37" s="84"/>
      <c r="CSK37" s="84"/>
      <c r="CSL37" s="84"/>
      <c r="CSM37" s="84"/>
      <c r="CSN37" s="84"/>
      <c r="CSO37" s="84"/>
      <c r="CSP37" s="84"/>
      <c r="CSQ37" s="84"/>
      <c r="CSR37" s="84"/>
      <c r="CSS37" s="84"/>
      <c r="CST37" s="84"/>
      <c r="CSU37" s="84"/>
      <c r="CSV37" s="84"/>
      <c r="CSW37" s="84"/>
      <c r="CSX37" s="84"/>
      <c r="CSY37" s="84"/>
      <c r="CSZ37" s="84"/>
      <c r="CTA37" s="84"/>
      <c r="CTB37" s="84"/>
      <c r="CTC37" s="84"/>
      <c r="CTD37" s="84"/>
      <c r="CTE37" s="84"/>
      <c r="CTF37" s="84"/>
      <c r="CTG37" s="84"/>
      <c r="CTH37" s="84"/>
      <c r="CTI37" s="84"/>
      <c r="CTJ37" s="84"/>
      <c r="CTK37" s="84"/>
      <c r="CTL37" s="84"/>
      <c r="CTM37" s="84"/>
      <c r="CTN37" s="84"/>
      <c r="CTO37" s="84"/>
      <c r="CTP37" s="84"/>
      <c r="CTQ37" s="84"/>
      <c r="CTR37" s="84"/>
      <c r="CTS37" s="84"/>
      <c r="CTT37" s="84"/>
      <c r="CTU37" s="84"/>
      <c r="CTV37" s="84"/>
      <c r="CTW37" s="84"/>
      <c r="CTX37" s="84"/>
      <c r="CTY37" s="84"/>
      <c r="CTZ37" s="84"/>
      <c r="CUA37" s="84"/>
      <c r="CUB37" s="84"/>
      <c r="CUC37" s="84"/>
      <c r="CUD37" s="84"/>
      <c r="CUE37" s="84"/>
      <c r="CUF37" s="84"/>
      <c r="CUG37" s="84"/>
      <c r="CUH37" s="84"/>
      <c r="CUI37" s="84"/>
      <c r="CUJ37" s="84"/>
      <c r="CUK37" s="84"/>
      <c r="CUL37" s="84"/>
      <c r="CUM37" s="84"/>
      <c r="CUN37" s="84"/>
      <c r="CUO37" s="84"/>
      <c r="CUP37" s="84"/>
      <c r="CUQ37" s="84"/>
      <c r="CUR37" s="84"/>
      <c r="CUS37" s="84"/>
      <c r="CUT37" s="84"/>
      <c r="CUU37" s="84"/>
      <c r="CUV37" s="84"/>
      <c r="CUW37" s="84"/>
      <c r="CUX37" s="84"/>
      <c r="CUY37" s="84"/>
      <c r="CUZ37" s="84"/>
      <c r="CVA37" s="84"/>
      <c r="CVB37" s="84"/>
      <c r="CVC37" s="84"/>
      <c r="CVD37" s="84"/>
      <c r="CVE37" s="84"/>
      <c r="CVF37" s="84"/>
      <c r="CVG37" s="84"/>
      <c r="CVH37" s="84"/>
      <c r="CVI37" s="84"/>
      <c r="CVJ37" s="84"/>
      <c r="CVK37" s="84"/>
      <c r="CVL37" s="84"/>
      <c r="CVM37" s="84"/>
      <c r="CVN37" s="84"/>
      <c r="CVO37" s="84"/>
      <c r="CVP37" s="84"/>
      <c r="CVQ37" s="84"/>
      <c r="CVR37" s="84"/>
      <c r="CVS37" s="84"/>
      <c r="CVT37" s="84"/>
      <c r="CVU37" s="84"/>
      <c r="CVV37" s="84"/>
      <c r="CVW37" s="84"/>
      <c r="CVX37" s="84"/>
      <c r="CVY37" s="84"/>
      <c r="CVZ37" s="84"/>
      <c r="CWA37" s="84"/>
      <c r="CWB37" s="84"/>
      <c r="CWC37" s="84"/>
      <c r="CWD37" s="84"/>
      <c r="CWE37" s="84"/>
      <c r="CWF37" s="84"/>
      <c r="CWG37" s="84"/>
      <c r="CWH37" s="84"/>
      <c r="CWI37" s="84"/>
      <c r="CWJ37" s="84"/>
      <c r="CWK37" s="84"/>
      <c r="CWL37" s="84"/>
      <c r="CWM37" s="84"/>
      <c r="CWN37" s="84"/>
      <c r="CWO37" s="84"/>
      <c r="CWP37" s="84"/>
      <c r="CWQ37" s="84"/>
      <c r="CWR37" s="84"/>
      <c r="CWS37" s="84"/>
      <c r="CWT37" s="84"/>
      <c r="CWU37" s="84"/>
      <c r="CWV37" s="84"/>
      <c r="CWW37" s="84"/>
      <c r="CWX37" s="84"/>
      <c r="CWY37" s="84"/>
      <c r="CWZ37" s="84"/>
      <c r="CXA37" s="84"/>
      <c r="CXB37" s="84"/>
      <c r="CXC37" s="84"/>
      <c r="CXD37" s="84"/>
      <c r="CXE37" s="84"/>
      <c r="CXF37" s="84"/>
      <c r="CXG37" s="84"/>
      <c r="CXH37" s="84"/>
      <c r="CXI37" s="84"/>
      <c r="CXJ37" s="84"/>
      <c r="CXK37" s="84"/>
      <c r="CXL37" s="84"/>
      <c r="CXM37" s="84"/>
      <c r="CXN37" s="84"/>
      <c r="CXO37" s="84"/>
      <c r="CXP37" s="84"/>
      <c r="CXQ37" s="84"/>
      <c r="CXR37" s="84"/>
      <c r="CXS37" s="84"/>
      <c r="CXT37" s="84"/>
      <c r="CXU37" s="84"/>
      <c r="CXV37" s="84"/>
      <c r="CXW37" s="84"/>
      <c r="CXX37" s="84"/>
      <c r="CXY37" s="84"/>
      <c r="CXZ37" s="84"/>
      <c r="CYA37" s="84"/>
      <c r="CYB37" s="84"/>
      <c r="CYC37" s="84"/>
      <c r="CYD37" s="84"/>
      <c r="CYE37" s="84"/>
      <c r="CYF37" s="84"/>
      <c r="CYG37" s="84"/>
      <c r="CYH37" s="84"/>
      <c r="CYI37" s="84"/>
      <c r="CYJ37" s="84"/>
      <c r="CYK37" s="84"/>
      <c r="CYL37" s="84"/>
      <c r="CYM37" s="84"/>
      <c r="CYN37" s="84"/>
      <c r="CYO37" s="84"/>
      <c r="CYP37" s="84"/>
      <c r="CYQ37" s="84"/>
      <c r="CYR37" s="84"/>
      <c r="CYS37" s="84"/>
      <c r="CYT37" s="84"/>
      <c r="CYU37" s="84"/>
      <c r="CYV37" s="84"/>
      <c r="CYW37" s="84"/>
      <c r="CYX37" s="84"/>
      <c r="CYY37" s="84"/>
      <c r="CYZ37" s="84"/>
      <c r="CZA37" s="84"/>
      <c r="CZB37" s="84"/>
      <c r="CZC37" s="84"/>
      <c r="CZD37" s="84"/>
      <c r="CZE37" s="84"/>
      <c r="CZF37" s="84"/>
      <c r="CZG37" s="84"/>
      <c r="CZH37" s="84"/>
      <c r="CZI37" s="84"/>
      <c r="CZJ37" s="84"/>
      <c r="CZK37" s="84"/>
      <c r="CZL37" s="84"/>
      <c r="CZM37" s="84"/>
      <c r="CZN37" s="84"/>
      <c r="CZO37" s="84"/>
      <c r="CZP37" s="84"/>
      <c r="CZQ37" s="84"/>
      <c r="CZR37" s="84"/>
      <c r="CZS37" s="84"/>
      <c r="CZT37" s="84"/>
      <c r="CZU37" s="84"/>
      <c r="CZV37" s="84"/>
      <c r="CZW37" s="84"/>
      <c r="CZX37" s="84"/>
      <c r="CZY37" s="84"/>
      <c r="CZZ37" s="84"/>
      <c r="DAA37" s="84"/>
      <c r="DAB37" s="84"/>
      <c r="DAC37" s="84"/>
      <c r="DAD37" s="84"/>
      <c r="DAE37" s="84"/>
      <c r="DAF37" s="84"/>
      <c r="DAG37" s="84"/>
      <c r="DAH37" s="84"/>
      <c r="DAI37" s="84"/>
      <c r="DAJ37" s="84"/>
      <c r="DAK37" s="84"/>
      <c r="DAL37" s="84"/>
      <c r="DAM37" s="84"/>
      <c r="DAN37" s="84"/>
      <c r="DAO37" s="84"/>
      <c r="DAP37" s="84"/>
      <c r="DAQ37" s="84"/>
      <c r="DAR37" s="84"/>
      <c r="DAS37" s="84"/>
      <c r="DAT37" s="84"/>
      <c r="DAU37" s="84"/>
      <c r="DAV37" s="84"/>
      <c r="DAW37" s="84"/>
      <c r="DAX37" s="84"/>
      <c r="DAY37" s="84"/>
      <c r="DAZ37" s="84"/>
      <c r="DBA37" s="84"/>
      <c r="DBB37" s="84"/>
      <c r="DBC37" s="84"/>
      <c r="DBD37" s="84"/>
      <c r="DBE37" s="84"/>
      <c r="DBF37" s="84"/>
      <c r="DBG37" s="84"/>
      <c r="DBH37" s="84"/>
      <c r="DBI37" s="84"/>
      <c r="DBJ37" s="84"/>
      <c r="DBK37" s="84"/>
      <c r="DBL37" s="84"/>
      <c r="DBM37" s="84"/>
      <c r="DBN37" s="84"/>
      <c r="DBO37" s="84"/>
      <c r="DBP37" s="84"/>
      <c r="DBQ37" s="84"/>
      <c r="DBR37" s="84"/>
      <c r="DBS37" s="84"/>
      <c r="DBT37" s="84"/>
      <c r="DBU37" s="84"/>
      <c r="DBV37" s="84"/>
      <c r="DBW37" s="84"/>
      <c r="DBX37" s="84"/>
      <c r="DBY37" s="84"/>
      <c r="DBZ37" s="84"/>
      <c r="DCA37" s="84"/>
      <c r="DCB37" s="84"/>
      <c r="DCC37" s="84"/>
      <c r="DCD37" s="84"/>
      <c r="DCE37" s="84"/>
      <c r="DCF37" s="84"/>
      <c r="DCG37" s="84"/>
      <c r="DCH37" s="84"/>
      <c r="DCI37" s="84"/>
      <c r="DCJ37" s="84"/>
      <c r="DCK37" s="84"/>
      <c r="DCL37" s="84"/>
      <c r="DCM37" s="84"/>
      <c r="DCN37" s="84"/>
      <c r="DCO37" s="84"/>
      <c r="DCP37" s="84"/>
      <c r="DCQ37" s="84"/>
      <c r="DCR37" s="84"/>
      <c r="DCS37" s="84"/>
      <c r="DCT37" s="84"/>
      <c r="DCU37" s="84"/>
      <c r="DCV37" s="84"/>
      <c r="DCW37" s="84"/>
      <c r="DCX37" s="84"/>
      <c r="DCY37" s="84"/>
      <c r="DCZ37" s="84"/>
      <c r="DDA37" s="84"/>
      <c r="DDB37" s="84"/>
      <c r="DDC37" s="84"/>
      <c r="DDD37" s="84"/>
      <c r="DDE37" s="84"/>
      <c r="DDF37" s="84"/>
      <c r="DDG37" s="84"/>
      <c r="DDH37" s="84"/>
      <c r="DDI37" s="84"/>
      <c r="DDJ37" s="84"/>
      <c r="DDK37" s="84"/>
      <c r="DDL37" s="84"/>
      <c r="DDM37" s="84"/>
      <c r="DDN37" s="84"/>
      <c r="DDO37" s="84"/>
      <c r="DDP37" s="84"/>
      <c r="DDQ37" s="84"/>
      <c r="DDR37" s="84"/>
      <c r="DDS37" s="84"/>
      <c r="DDT37" s="84"/>
      <c r="DDU37" s="84"/>
      <c r="DDV37" s="84"/>
      <c r="DDW37" s="84"/>
      <c r="DDX37" s="84"/>
      <c r="DDY37" s="84"/>
      <c r="DDZ37" s="84"/>
      <c r="DEA37" s="84"/>
      <c r="DEB37" s="84"/>
      <c r="DEC37" s="84"/>
      <c r="DED37" s="84"/>
      <c r="DEE37" s="84"/>
      <c r="DEF37" s="84"/>
      <c r="DEG37" s="84"/>
      <c r="DEH37" s="84"/>
      <c r="DEI37" s="84"/>
      <c r="DEJ37" s="84"/>
      <c r="DEK37" s="84"/>
      <c r="DEL37" s="84"/>
      <c r="DEM37" s="84"/>
      <c r="DEN37" s="84"/>
      <c r="DEO37" s="84"/>
      <c r="DEP37" s="84"/>
      <c r="DEQ37" s="84"/>
      <c r="DER37" s="84"/>
      <c r="DES37" s="84"/>
      <c r="DET37" s="84"/>
      <c r="DEU37" s="84"/>
      <c r="DEV37" s="84"/>
      <c r="DEW37" s="84"/>
      <c r="DEX37" s="84"/>
      <c r="DEY37" s="84"/>
      <c r="DEZ37" s="84"/>
      <c r="DFA37" s="84"/>
      <c r="DFB37" s="84"/>
      <c r="DFC37" s="84"/>
      <c r="DFD37" s="84"/>
      <c r="DFE37" s="84"/>
      <c r="DFF37" s="84"/>
      <c r="DFG37" s="84"/>
      <c r="DFH37" s="84"/>
      <c r="DFI37" s="84"/>
      <c r="DFJ37" s="84"/>
      <c r="DFK37" s="84"/>
      <c r="DFL37" s="84"/>
      <c r="DFM37" s="84"/>
      <c r="DFN37" s="84"/>
      <c r="DFO37" s="84"/>
      <c r="DFP37" s="84"/>
      <c r="DFQ37" s="84"/>
      <c r="DFR37" s="84"/>
      <c r="DFS37" s="84"/>
      <c r="DFT37" s="84"/>
      <c r="DFU37" s="84"/>
      <c r="DFV37" s="84"/>
      <c r="DFW37" s="84"/>
      <c r="DFX37" s="84"/>
      <c r="DFY37" s="84"/>
      <c r="DFZ37" s="84"/>
      <c r="DGA37" s="84"/>
      <c r="DGB37" s="84"/>
      <c r="DGC37" s="84"/>
      <c r="DGD37" s="84"/>
      <c r="DGE37" s="84"/>
      <c r="DGF37" s="84"/>
      <c r="DGG37" s="84"/>
      <c r="DGH37" s="84"/>
      <c r="DGI37" s="84"/>
      <c r="DGJ37" s="84"/>
      <c r="DGK37" s="84"/>
      <c r="DGL37" s="84"/>
      <c r="DGM37" s="84"/>
      <c r="DGN37" s="84"/>
      <c r="DGO37" s="84"/>
      <c r="DGP37" s="84"/>
      <c r="DGQ37" s="84"/>
      <c r="DGR37" s="84"/>
      <c r="DGS37" s="84"/>
      <c r="DGT37" s="84"/>
      <c r="DGU37" s="84"/>
      <c r="DGV37" s="84"/>
      <c r="DGW37" s="84"/>
      <c r="DGX37" s="84"/>
      <c r="DGY37" s="84"/>
      <c r="DGZ37" s="84"/>
      <c r="DHA37" s="84"/>
      <c r="DHB37" s="84"/>
      <c r="DHC37" s="84"/>
      <c r="DHD37" s="84"/>
      <c r="DHE37" s="84"/>
      <c r="DHF37" s="84"/>
      <c r="DHG37" s="84"/>
      <c r="DHH37" s="84"/>
      <c r="DHI37" s="84"/>
      <c r="DHJ37" s="84"/>
      <c r="DHK37" s="84"/>
      <c r="DHL37" s="84"/>
      <c r="DHM37" s="84"/>
      <c r="DHN37" s="84"/>
      <c r="DHO37" s="84"/>
      <c r="DHP37" s="84"/>
      <c r="DHQ37" s="84"/>
      <c r="DHR37" s="84"/>
      <c r="DHS37" s="84"/>
      <c r="DHT37" s="84"/>
      <c r="DHU37" s="84"/>
      <c r="DHV37" s="84"/>
      <c r="DHW37" s="84"/>
      <c r="DHX37" s="84"/>
      <c r="DHY37" s="84"/>
      <c r="DHZ37" s="84"/>
      <c r="DIA37" s="84"/>
      <c r="DIB37" s="84"/>
      <c r="DIC37" s="84"/>
      <c r="DID37" s="84"/>
      <c r="DIE37" s="84"/>
      <c r="DIF37" s="84"/>
      <c r="DIG37" s="84"/>
      <c r="DIH37" s="84"/>
      <c r="DII37" s="84"/>
      <c r="DIJ37" s="84"/>
      <c r="DIK37" s="84"/>
      <c r="DIL37" s="84"/>
      <c r="DIM37" s="84"/>
      <c r="DIN37" s="84"/>
      <c r="DIO37" s="84"/>
      <c r="DIP37" s="84"/>
      <c r="DIQ37" s="84"/>
      <c r="DIR37" s="84"/>
      <c r="DIS37" s="84"/>
      <c r="DIT37" s="84"/>
      <c r="DIU37" s="84"/>
      <c r="DIV37" s="84"/>
      <c r="DIW37" s="84"/>
      <c r="DIX37" s="84"/>
      <c r="DIY37" s="84"/>
      <c r="DIZ37" s="84"/>
      <c r="DJA37" s="84"/>
      <c r="DJB37" s="84"/>
      <c r="DJC37" s="84"/>
      <c r="DJD37" s="84"/>
      <c r="DJE37" s="84"/>
      <c r="DJF37" s="84"/>
      <c r="DJG37" s="84"/>
      <c r="DJH37" s="84"/>
      <c r="DJI37" s="84"/>
      <c r="DJJ37" s="84"/>
      <c r="DJK37" s="84"/>
      <c r="DJL37" s="84"/>
      <c r="DJM37" s="84"/>
      <c r="DJN37" s="84"/>
      <c r="DJO37" s="84"/>
      <c r="DJP37" s="84"/>
      <c r="DJQ37" s="84"/>
      <c r="DJR37" s="84"/>
      <c r="DJS37" s="84"/>
      <c r="DJT37" s="84"/>
      <c r="DJU37" s="84"/>
      <c r="DJV37" s="84"/>
      <c r="DJW37" s="84"/>
      <c r="DJX37" s="84"/>
      <c r="DJY37" s="84"/>
      <c r="DJZ37" s="84"/>
      <c r="DKA37" s="84"/>
      <c r="DKB37" s="84"/>
      <c r="DKC37" s="84"/>
      <c r="DKD37" s="84"/>
      <c r="DKE37" s="84"/>
      <c r="DKF37" s="84"/>
      <c r="DKG37" s="84"/>
      <c r="DKH37" s="84"/>
      <c r="DKI37" s="84"/>
      <c r="DKJ37" s="84"/>
      <c r="DKK37" s="84"/>
      <c r="DKL37" s="84"/>
      <c r="DKM37" s="84"/>
      <c r="DKN37" s="84"/>
      <c r="DKO37" s="84"/>
      <c r="DKP37" s="84"/>
      <c r="DKQ37" s="84"/>
      <c r="DKR37" s="84"/>
      <c r="DKS37" s="84"/>
      <c r="DKT37" s="84"/>
      <c r="DKU37" s="84"/>
      <c r="DKV37" s="84"/>
      <c r="DKW37" s="84"/>
      <c r="DKX37" s="84"/>
      <c r="DKY37" s="84"/>
      <c r="DKZ37" s="84"/>
      <c r="DLA37" s="84"/>
      <c r="DLB37" s="84"/>
      <c r="DLC37" s="84"/>
      <c r="DLD37" s="84"/>
      <c r="DLE37" s="84"/>
      <c r="DLF37" s="84"/>
      <c r="DLG37" s="84"/>
      <c r="DLH37" s="84"/>
      <c r="DLI37" s="84"/>
      <c r="DLJ37" s="84"/>
      <c r="DLK37" s="84"/>
      <c r="DLL37" s="84"/>
      <c r="DLM37" s="84"/>
      <c r="DLN37" s="84"/>
      <c r="DLO37" s="84"/>
      <c r="DLP37" s="84"/>
      <c r="DLQ37" s="84"/>
      <c r="DLR37" s="84"/>
      <c r="DLS37" s="84"/>
      <c r="DLT37" s="84"/>
      <c r="DLU37" s="84"/>
      <c r="DLV37" s="84"/>
      <c r="DLW37" s="84"/>
      <c r="DLX37" s="84"/>
      <c r="DLY37" s="84"/>
      <c r="DLZ37" s="84"/>
      <c r="DMA37" s="84"/>
      <c r="DMB37" s="84"/>
      <c r="DMC37" s="84"/>
      <c r="DMD37" s="84"/>
      <c r="DME37" s="84"/>
      <c r="DMF37" s="84"/>
      <c r="DMG37" s="84"/>
      <c r="DMH37" s="84"/>
      <c r="DMI37" s="84"/>
      <c r="DMJ37" s="84"/>
      <c r="DMK37" s="84"/>
      <c r="DML37" s="84"/>
      <c r="DMM37" s="84"/>
      <c r="DMN37" s="84"/>
      <c r="DMO37" s="84"/>
      <c r="DMP37" s="84"/>
      <c r="DMQ37" s="84"/>
      <c r="DMR37" s="84"/>
      <c r="DMS37" s="84"/>
      <c r="DMT37" s="84"/>
      <c r="DMU37" s="84"/>
      <c r="DMV37" s="84"/>
      <c r="DMW37" s="84"/>
      <c r="DMX37" s="84"/>
      <c r="DMY37" s="84"/>
      <c r="DMZ37" s="84"/>
      <c r="DNA37" s="84"/>
      <c r="DNB37" s="84"/>
      <c r="DNC37" s="84"/>
      <c r="DND37" s="84"/>
      <c r="DNE37" s="84"/>
      <c r="DNF37" s="84"/>
      <c r="DNG37" s="84"/>
      <c r="DNH37" s="84"/>
      <c r="DNI37" s="84"/>
      <c r="DNJ37" s="84"/>
      <c r="DNK37" s="84"/>
      <c r="DNL37" s="84"/>
      <c r="DNM37" s="84"/>
      <c r="DNN37" s="84"/>
      <c r="DNO37" s="84"/>
      <c r="DNP37" s="84"/>
      <c r="DNQ37" s="84"/>
      <c r="DNR37" s="84"/>
      <c r="DNS37" s="84"/>
      <c r="DNT37" s="84"/>
      <c r="DNU37" s="84"/>
      <c r="DNV37" s="84"/>
      <c r="DNW37" s="84"/>
      <c r="DNX37" s="84"/>
      <c r="DNY37" s="84"/>
      <c r="DNZ37" s="84"/>
      <c r="DOA37" s="84"/>
      <c r="DOB37" s="84"/>
      <c r="DOC37" s="84"/>
      <c r="DOD37" s="84"/>
      <c r="DOE37" s="84"/>
      <c r="DOF37" s="84"/>
      <c r="DOG37" s="84"/>
      <c r="DOH37" s="84"/>
      <c r="DOI37" s="84"/>
      <c r="DOJ37" s="84"/>
      <c r="DOK37" s="84"/>
      <c r="DOL37" s="84"/>
      <c r="DOM37" s="84"/>
      <c r="DON37" s="84"/>
      <c r="DOO37" s="84"/>
      <c r="DOP37" s="84"/>
      <c r="DOQ37" s="84"/>
      <c r="DOR37" s="84"/>
      <c r="DOS37" s="84"/>
      <c r="DOT37" s="84"/>
      <c r="DOU37" s="84"/>
      <c r="DOV37" s="84"/>
      <c r="DOW37" s="84"/>
      <c r="DOX37" s="84"/>
      <c r="DOY37" s="84"/>
      <c r="DOZ37" s="84"/>
      <c r="DPA37" s="84"/>
      <c r="DPB37" s="84"/>
      <c r="DPC37" s="84"/>
      <c r="DPD37" s="84"/>
      <c r="DPE37" s="84"/>
      <c r="DPF37" s="84"/>
      <c r="DPG37" s="84"/>
      <c r="DPH37" s="84"/>
      <c r="DPI37" s="84"/>
      <c r="DPJ37" s="84"/>
      <c r="DPK37" s="84"/>
      <c r="DPL37" s="84"/>
      <c r="DPM37" s="84"/>
      <c r="DPN37" s="84"/>
      <c r="DPO37" s="84"/>
      <c r="DPP37" s="84"/>
      <c r="DPQ37" s="84"/>
      <c r="DPR37" s="84"/>
      <c r="DPS37" s="84"/>
      <c r="DPT37" s="84"/>
      <c r="DPU37" s="84"/>
      <c r="DPV37" s="84"/>
      <c r="DPW37" s="84"/>
      <c r="DPX37" s="84"/>
      <c r="DPY37" s="84"/>
      <c r="DPZ37" s="84"/>
      <c r="DQA37" s="84"/>
      <c r="DQB37" s="84"/>
      <c r="DQC37" s="84"/>
      <c r="DQD37" s="84"/>
      <c r="DQE37" s="84"/>
      <c r="DQF37" s="84"/>
      <c r="DQG37" s="84"/>
      <c r="DQH37" s="84"/>
      <c r="DQI37" s="84"/>
      <c r="DQJ37" s="84"/>
      <c r="DQK37" s="84"/>
      <c r="DQL37" s="84"/>
      <c r="DQM37" s="84"/>
      <c r="DQN37" s="84"/>
      <c r="DQO37" s="84"/>
      <c r="DQP37" s="84"/>
      <c r="DQQ37" s="84"/>
      <c r="DQR37" s="84"/>
      <c r="DQS37" s="84"/>
      <c r="DQT37" s="84"/>
      <c r="DQU37" s="84"/>
      <c r="DQV37" s="84"/>
      <c r="DQW37" s="84"/>
      <c r="DQX37" s="84"/>
      <c r="DQY37" s="84"/>
      <c r="DQZ37" s="84"/>
      <c r="DRA37" s="84"/>
      <c r="DRB37" s="84"/>
      <c r="DRC37" s="84"/>
      <c r="DRD37" s="84"/>
      <c r="DRE37" s="84"/>
      <c r="DRF37" s="84"/>
      <c r="DRG37" s="84"/>
      <c r="DRH37" s="84"/>
      <c r="DRI37" s="84"/>
      <c r="DRJ37" s="84"/>
      <c r="DRK37" s="84"/>
      <c r="DRL37" s="84"/>
      <c r="DRM37" s="84"/>
      <c r="DRN37" s="84"/>
      <c r="DRO37" s="84"/>
      <c r="DRP37" s="84"/>
      <c r="DRQ37" s="84"/>
      <c r="DRR37" s="84"/>
      <c r="DRS37" s="84"/>
      <c r="DRT37" s="84"/>
      <c r="DRU37" s="84"/>
      <c r="DRV37" s="84"/>
      <c r="DRW37" s="84"/>
      <c r="DRX37" s="84"/>
      <c r="DRY37" s="84"/>
      <c r="DRZ37" s="84"/>
      <c r="DSA37" s="84"/>
      <c r="DSB37" s="84"/>
      <c r="DSC37" s="84"/>
      <c r="DSD37" s="84"/>
      <c r="DSE37" s="84"/>
      <c r="DSF37" s="84"/>
      <c r="DSG37" s="84"/>
      <c r="DSH37" s="84"/>
      <c r="DSI37" s="84"/>
      <c r="DSJ37" s="84"/>
      <c r="DSK37" s="84"/>
      <c r="DSL37" s="84"/>
      <c r="DSM37" s="84"/>
      <c r="DSN37" s="84"/>
      <c r="DSO37" s="84"/>
      <c r="DSP37" s="84"/>
      <c r="DSQ37" s="84"/>
      <c r="DSR37" s="84"/>
      <c r="DSS37" s="84"/>
      <c r="DST37" s="84"/>
      <c r="DSU37" s="84"/>
      <c r="DSV37" s="84"/>
      <c r="DSW37" s="84"/>
      <c r="DSX37" s="84"/>
      <c r="DSY37" s="84"/>
      <c r="DSZ37" s="84"/>
      <c r="DTA37" s="84"/>
      <c r="DTB37" s="84"/>
      <c r="DTC37" s="84"/>
      <c r="DTD37" s="84"/>
      <c r="DTE37" s="84"/>
      <c r="DTF37" s="84"/>
      <c r="DTG37" s="84"/>
      <c r="DTH37" s="84"/>
      <c r="DTI37" s="84"/>
      <c r="DTJ37" s="84"/>
      <c r="DTK37" s="84"/>
      <c r="DTL37" s="84"/>
      <c r="DTM37" s="84"/>
      <c r="DTN37" s="84"/>
      <c r="DTO37" s="84"/>
      <c r="DTP37" s="84"/>
      <c r="DTQ37" s="84"/>
      <c r="DTR37" s="84"/>
      <c r="DTS37" s="84"/>
      <c r="DTT37" s="84"/>
      <c r="DTU37" s="84"/>
      <c r="DTV37" s="84"/>
      <c r="DTW37" s="84"/>
      <c r="DTX37" s="84"/>
      <c r="DTY37" s="84"/>
      <c r="DTZ37" s="84"/>
      <c r="DUA37" s="84"/>
      <c r="DUB37" s="84"/>
      <c r="DUC37" s="84"/>
      <c r="DUD37" s="84"/>
      <c r="DUE37" s="84"/>
      <c r="DUF37" s="84"/>
      <c r="DUG37" s="84"/>
      <c r="DUH37" s="84"/>
      <c r="DUI37" s="84"/>
      <c r="DUJ37" s="84"/>
      <c r="DUK37" s="84"/>
      <c r="DUL37" s="84"/>
      <c r="DUM37" s="84"/>
      <c r="DUN37" s="84"/>
      <c r="DUO37" s="84"/>
      <c r="DUP37" s="84"/>
      <c r="DUQ37" s="84"/>
      <c r="DUR37" s="84"/>
      <c r="DUS37" s="84"/>
      <c r="DUT37" s="84"/>
      <c r="DUU37" s="84"/>
      <c r="DUV37" s="84"/>
      <c r="DUW37" s="84"/>
      <c r="DUX37" s="84"/>
      <c r="DUY37" s="84"/>
      <c r="DUZ37" s="84"/>
      <c r="DVA37" s="84"/>
      <c r="DVB37" s="84"/>
      <c r="DVC37" s="84"/>
      <c r="DVD37" s="84"/>
      <c r="DVE37" s="84"/>
      <c r="DVF37" s="84"/>
      <c r="DVG37" s="84"/>
      <c r="DVH37" s="84"/>
      <c r="DVI37" s="84"/>
      <c r="DVJ37" s="84"/>
      <c r="DVK37" s="84"/>
      <c r="DVL37" s="84"/>
      <c r="DVM37" s="84"/>
      <c r="DVN37" s="84"/>
      <c r="DVO37" s="84"/>
      <c r="DVP37" s="84"/>
      <c r="DVQ37" s="84"/>
      <c r="DVR37" s="84"/>
      <c r="DVS37" s="84"/>
      <c r="DVT37" s="84"/>
      <c r="DVU37" s="84"/>
      <c r="DVV37" s="84"/>
      <c r="DVW37" s="84"/>
      <c r="DVX37" s="84"/>
      <c r="DVY37" s="84"/>
      <c r="DVZ37" s="84"/>
      <c r="DWA37" s="84"/>
      <c r="DWB37" s="84"/>
      <c r="DWC37" s="84"/>
      <c r="DWD37" s="84"/>
      <c r="DWE37" s="84"/>
      <c r="DWF37" s="84"/>
      <c r="DWG37" s="84"/>
      <c r="DWH37" s="84"/>
      <c r="DWI37" s="84"/>
      <c r="DWJ37" s="84"/>
      <c r="DWK37" s="84"/>
      <c r="DWL37" s="84"/>
      <c r="DWM37" s="84"/>
      <c r="DWN37" s="84"/>
      <c r="DWO37" s="84"/>
      <c r="DWP37" s="84"/>
      <c r="DWQ37" s="84"/>
      <c r="DWR37" s="84"/>
      <c r="DWS37" s="84"/>
      <c r="DWT37" s="84"/>
      <c r="DWU37" s="84"/>
      <c r="DWV37" s="84"/>
      <c r="DWW37" s="84"/>
      <c r="DWX37" s="84"/>
      <c r="DWY37" s="84"/>
      <c r="DWZ37" s="84"/>
      <c r="DXA37" s="84"/>
      <c r="DXB37" s="84"/>
      <c r="DXC37" s="84"/>
      <c r="DXD37" s="84"/>
      <c r="DXE37" s="84"/>
      <c r="DXF37" s="84"/>
      <c r="DXG37" s="84"/>
      <c r="DXH37" s="84"/>
      <c r="DXI37" s="84"/>
      <c r="DXJ37" s="84"/>
      <c r="DXK37" s="84"/>
      <c r="DXL37" s="84"/>
      <c r="DXM37" s="84"/>
      <c r="DXN37" s="84"/>
      <c r="DXO37" s="84"/>
      <c r="DXP37" s="84"/>
      <c r="DXQ37" s="84"/>
      <c r="DXR37" s="84"/>
      <c r="DXS37" s="84"/>
      <c r="DXT37" s="84"/>
      <c r="DXU37" s="84"/>
      <c r="DXV37" s="84"/>
      <c r="DXW37" s="84"/>
      <c r="DXX37" s="84"/>
      <c r="DXY37" s="84"/>
      <c r="DXZ37" s="84"/>
      <c r="DYA37" s="84"/>
      <c r="DYB37" s="84"/>
      <c r="DYC37" s="84"/>
      <c r="DYD37" s="84"/>
      <c r="DYE37" s="84"/>
      <c r="DYF37" s="84"/>
      <c r="DYG37" s="84"/>
      <c r="DYH37" s="84"/>
      <c r="DYI37" s="84"/>
      <c r="DYJ37" s="84"/>
      <c r="DYK37" s="84"/>
      <c r="DYL37" s="84"/>
      <c r="DYM37" s="84"/>
      <c r="DYN37" s="84"/>
      <c r="DYO37" s="84"/>
      <c r="DYP37" s="84"/>
      <c r="DYQ37" s="84"/>
      <c r="DYR37" s="84"/>
      <c r="DYS37" s="84"/>
      <c r="DYT37" s="84"/>
      <c r="DYU37" s="84"/>
      <c r="DYV37" s="84"/>
      <c r="DYW37" s="84"/>
      <c r="DYX37" s="84"/>
      <c r="DYY37" s="84"/>
      <c r="DYZ37" s="84"/>
      <c r="DZA37" s="84"/>
      <c r="DZB37" s="84"/>
      <c r="DZC37" s="84"/>
      <c r="DZD37" s="84"/>
      <c r="DZE37" s="84"/>
      <c r="DZF37" s="84"/>
      <c r="DZG37" s="84"/>
      <c r="DZH37" s="84"/>
      <c r="DZI37" s="84"/>
      <c r="DZJ37" s="84"/>
      <c r="DZK37" s="84"/>
      <c r="DZL37" s="84"/>
      <c r="DZM37" s="84"/>
      <c r="DZN37" s="84"/>
      <c r="DZO37" s="84"/>
      <c r="DZP37" s="84"/>
      <c r="DZQ37" s="84"/>
      <c r="DZR37" s="84"/>
      <c r="DZS37" s="84"/>
      <c r="DZT37" s="84"/>
      <c r="DZU37" s="84"/>
      <c r="DZV37" s="84"/>
      <c r="DZW37" s="84"/>
      <c r="DZX37" s="84"/>
      <c r="DZY37" s="84"/>
      <c r="DZZ37" s="84"/>
      <c r="EAA37" s="84"/>
      <c r="EAB37" s="84"/>
      <c r="EAC37" s="84"/>
      <c r="EAD37" s="84"/>
      <c r="EAE37" s="84"/>
      <c r="EAF37" s="84"/>
      <c r="EAG37" s="84"/>
      <c r="EAH37" s="84"/>
      <c r="EAI37" s="84"/>
      <c r="EAJ37" s="84"/>
      <c r="EAK37" s="84"/>
      <c r="EAL37" s="84"/>
      <c r="EAM37" s="84"/>
      <c r="EAN37" s="84"/>
      <c r="EAO37" s="84"/>
      <c r="EAP37" s="84"/>
      <c r="EAQ37" s="84"/>
      <c r="EAR37" s="84"/>
      <c r="EAS37" s="84"/>
      <c r="EAT37" s="84"/>
      <c r="EAU37" s="84"/>
      <c r="EAV37" s="84"/>
      <c r="EAW37" s="84"/>
      <c r="EAX37" s="84"/>
      <c r="EAY37" s="84"/>
      <c r="EAZ37" s="84"/>
      <c r="EBA37" s="84"/>
      <c r="EBB37" s="84"/>
      <c r="EBC37" s="84"/>
      <c r="EBD37" s="84"/>
      <c r="EBE37" s="84"/>
      <c r="EBF37" s="84"/>
      <c r="EBG37" s="84"/>
      <c r="EBH37" s="84"/>
      <c r="EBI37" s="84"/>
      <c r="EBJ37" s="84"/>
      <c r="EBK37" s="84"/>
      <c r="EBL37" s="84"/>
      <c r="EBM37" s="84"/>
      <c r="EBN37" s="84"/>
      <c r="EBO37" s="84"/>
      <c r="EBP37" s="84"/>
      <c r="EBQ37" s="84"/>
      <c r="EBR37" s="84"/>
      <c r="EBS37" s="84"/>
      <c r="EBT37" s="84"/>
      <c r="EBU37" s="84"/>
      <c r="EBV37" s="84"/>
      <c r="EBW37" s="84"/>
      <c r="EBX37" s="84"/>
      <c r="EBY37" s="84"/>
      <c r="EBZ37" s="84"/>
      <c r="ECA37" s="84"/>
      <c r="ECB37" s="84"/>
      <c r="ECC37" s="84"/>
      <c r="ECD37" s="84"/>
      <c r="ECE37" s="84"/>
      <c r="ECF37" s="84"/>
      <c r="ECG37" s="84"/>
      <c r="ECH37" s="84"/>
      <c r="ECI37" s="84"/>
      <c r="ECJ37" s="84"/>
      <c r="ECK37" s="84"/>
      <c r="ECL37" s="84"/>
      <c r="ECM37" s="84"/>
      <c r="ECN37" s="84"/>
      <c r="ECO37" s="84"/>
      <c r="ECP37" s="84"/>
      <c r="ECQ37" s="84"/>
      <c r="ECR37" s="84"/>
      <c r="ECS37" s="84"/>
      <c r="ECT37" s="84"/>
      <c r="ECU37" s="84"/>
      <c r="ECV37" s="84"/>
      <c r="ECW37" s="84"/>
      <c r="ECX37" s="84"/>
      <c r="ECY37" s="84"/>
      <c r="ECZ37" s="84"/>
      <c r="EDA37" s="84"/>
      <c r="EDB37" s="84"/>
      <c r="EDC37" s="84"/>
      <c r="EDD37" s="84"/>
      <c r="EDE37" s="84"/>
      <c r="EDF37" s="84"/>
      <c r="EDG37" s="84"/>
      <c r="EDH37" s="84"/>
      <c r="EDI37" s="84"/>
      <c r="EDJ37" s="84"/>
      <c r="EDK37" s="84"/>
      <c r="EDL37" s="84"/>
      <c r="EDM37" s="84"/>
      <c r="EDN37" s="84"/>
      <c r="EDO37" s="84"/>
      <c r="EDP37" s="84"/>
      <c r="EDQ37" s="84"/>
      <c r="EDR37" s="84"/>
      <c r="EDS37" s="84"/>
      <c r="EDT37" s="84"/>
      <c r="EDU37" s="84"/>
      <c r="EDV37" s="84"/>
      <c r="EDW37" s="84"/>
      <c r="EDX37" s="84"/>
      <c r="EDY37" s="84"/>
      <c r="EDZ37" s="84"/>
      <c r="EEA37" s="84"/>
      <c r="EEB37" s="84"/>
      <c r="EEC37" s="84"/>
      <c r="EED37" s="84"/>
      <c r="EEE37" s="84"/>
      <c r="EEF37" s="84"/>
      <c r="EEG37" s="84"/>
      <c r="EEH37" s="84"/>
      <c r="EEI37" s="84"/>
      <c r="EEJ37" s="84"/>
      <c r="EEK37" s="84"/>
      <c r="EEL37" s="84"/>
      <c r="EEM37" s="84"/>
      <c r="EEN37" s="84"/>
      <c r="EEO37" s="84"/>
      <c r="EEP37" s="84"/>
      <c r="EEQ37" s="84"/>
      <c r="EER37" s="84"/>
      <c r="EES37" s="84"/>
      <c r="EET37" s="84"/>
      <c r="EEU37" s="84"/>
      <c r="EEV37" s="84"/>
      <c r="EEW37" s="84"/>
      <c r="EEX37" s="84"/>
      <c r="EEY37" s="84"/>
      <c r="EEZ37" s="84"/>
      <c r="EFA37" s="84"/>
      <c r="EFB37" s="84"/>
      <c r="EFC37" s="84"/>
      <c r="EFD37" s="84"/>
      <c r="EFE37" s="84"/>
      <c r="EFF37" s="84"/>
      <c r="EFG37" s="84"/>
      <c r="EFH37" s="84"/>
      <c r="EFI37" s="84"/>
      <c r="EFJ37" s="84"/>
      <c r="EFK37" s="84"/>
      <c r="EFL37" s="84"/>
      <c r="EFM37" s="84"/>
      <c r="EFN37" s="84"/>
      <c r="EFO37" s="84"/>
      <c r="EFP37" s="84"/>
      <c r="EFQ37" s="84"/>
      <c r="EFR37" s="84"/>
      <c r="EFS37" s="84"/>
      <c r="EFT37" s="84"/>
      <c r="EFU37" s="84"/>
      <c r="EFV37" s="84"/>
      <c r="EFW37" s="84"/>
      <c r="EFX37" s="84"/>
      <c r="EFY37" s="84"/>
      <c r="EFZ37" s="84"/>
      <c r="EGA37" s="84"/>
      <c r="EGB37" s="84"/>
      <c r="EGC37" s="84"/>
      <c r="EGD37" s="84"/>
      <c r="EGE37" s="84"/>
      <c r="EGF37" s="84"/>
      <c r="EGG37" s="84"/>
      <c r="EGH37" s="84"/>
      <c r="EGI37" s="84"/>
      <c r="EGJ37" s="84"/>
      <c r="EGK37" s="84"/>
      <c r="EGL37" s="84"/>
      <c r="EGM37" s="84"/>
      <c r="EGN37" s="84"/>
      <c r="EGO37" s="84"/>
      <c r="EGP37" s="84"/>
      <c r="EGQ37" s="84"/>
      <c r="EGR37" s="84"/>
      <c r="EGS37" s="84"/>
      <c r="EGT37" s="84"/>
      <c r="EGU37" s="84"/>
      <c r="EGV37" s="84"/>
      <c r="EGW37" s="84"/>
      <c r="EGX37" s="84"/>
      <c r="EGY37" s="84"/>
      <c r="EGZ37" s="84"/>
      <c r="EHA37" s="84"/>
      <c r="EHB37" s="84"/>
      <c r="EHC37" s="84"/>
      <c r="EHD37" s="84"/>
      <c r="EHE37" s="84"/>
      <c r="EHF37" s="84"/>
      <c r="EHG37" s="84"/>
      <c r="EHH37" s="84"/>
      <c r="EHI37" s="84"/>
      <c r="EHJ37" s="84"/>
      <c r="EHK37" s="84"/>
      <c r="EHL37" s="84"/>
      <c r="EHM37" s="84"/>
      <c r="EHN37" s="84"/>
      <c r="EHO37" s="84"/>
      <c r="EHP37" s="84"/>
      <c r="EHQ37" s="84"/>
      <c r="EHR37" s="84"/>
      <c r="EHS37" s="84"/>
      <c r="EHT37" s="84"/>
      <c r="EHU37" s="84"/>
      <c r="EHV37" s="84"/>
      <c r="EHW37" s="84"/>
      <c r="EHX37" s="84"/>
      <c r="EHY37" s="84"/>
      <c r="EHZ37" s="84"/>
      <c r="EIA37" s="84"/>
      <c r="EIB37" s="84"/>
      <c r="EIC37" s="84"/>
      <c r="EID37" s="84"/>
      <c r="EIE37" s="84"/>
      <c r="EIF37" s="84"/>
      <c r="EIG37" s="84"/>
      <c r="EIH37" s="84"/>
      <c r="EII37" s="84"/>
      <c r="EIJ37" s="84"/>
      <c r="EIK37" s="84"/>
      <c r="EIL37" s="84"/>
      <c r="EIM37" s="84"/>
      <c r="EIN37" s="84"/>
      <c r="EIO37" s="84"/>
      <c r="EIP37" s="84"/>
      <c r="EIQ37" s="84"/>
      <c r="EIR37" s="84"/>
      <c r="EIS37" s="84"/>
      <c r="EIT37" s="84"/>
      <c r="EIU37" s="84"/>
      <c r="EIV37" s="84"/>
      <c r="EIW37" s="84"/>
      <c r="EIX37" s="84"/>
      <c r="EIY37" s="84"/>
      <c r="EIZ37" s="84"/>
      <c r="EJA37" s="84"/>
      <c r="EJB37" s="84"/>
      <c r="EJC37" s="84"/>
      <c r="EJD37" s="84"/>
      <c r="EJE37" s="84"/>
      <c r="EJF37" s="84"/>
      <c r="EJG37" s="84"/>
      <c r="EJH37" s="84"/>
      <c r="EJI37" s="84"/>
      <c r="EJJ37" s="84"/>
      <c r="EJK37" s="84"/>
      <c r="EJL37" s="84"/>
      <c r="EJM37" s="84"/>
      <c r="EJN37" s="84"/>
      <c r="EJO37" s="84"/>
      <c r="EJP37" s="84"/>
      <c r="EJQ37" s="84"/>
      <c r="EJR37" s="84"/>
      <c r="EJS37" s="84"/>
      <c r="EJT37" s="84"/>
      <c r="EJU37" s="84"/>
      <c r="EJV37" s="84"/>
      <c r="EJW37" s="84"/>
      <c r="EJX37" s="84"/>
      <c r="EJY37" s="84"/>
      <c r="EJZ37" s="84"/>
      <c r="EKA37" s="84"/>
      <c r="EKB37" s="84"/>
      <c r="EKC37" s="84"/>
      <c r="EKD37" s="84"/>
      <c r="EKE37" s="84"/>
      <c r="EKF37" s="84"/>
      <c r="EKG37" s="84"/>
      <c r="EKH37" s="84"/>
      <c r="EKI37" s="84"/>
      <c r="EKJ37" s="84"/>
      <c r="EKK37" s="84"/>
      <c r="EKL37" s="84"/>
      <c r="EKM37" s="84"/>
      <c r="EKN37" s="84"/>
      <c r="EKO37" s="84"/>
      <c r="EKP37" s="84"/>
      <c r="EKQ37" s="84"/>
      <c r="EKR37" s="84"/>
      <c r="EKS37" s="84"/>
      <c r="EKT37" s="84"/>
      <c r="EKU37" s="84"/>
      <c r="EKV37" s="84"/>
      <c r="EKW37" s="84"/>
      <c r="EKX37" s="84"/>
      <c r="EKY37" s="84"/>
      <c r="EKZ37" s="84"/>
      <c r="ELA37" s="84"/>
      <c r="ELB37" s="84"/>
      <c r="ELC37" s="84"/>
      <c r="ELD37" s="84"/>
      <c r="ELE37" s="84"/>
      <c r="ELF37" s="84"/>
      <c r="ELG37" s="84"/>
      <c r="ELH37" s="84"/>
      <c r="ELI37" s="84"/>
      <c r="ELJ37" s="84"/>
      <c r="ELK37" s="84"/>
      <c r="ELL37" s="84"/>
      <c r="ELM37" s="84"/>
      <c r="ELN37" s="84"/>
      <c r="ELO37" s="84"/>
      <c r="ELP37" s="84"/>
      <c r="ELQ37" s="84"/>
      <c r="ELR37" s="84"/>
      <c r="ELS37" s="84"/>
      <c r="ELT37" s="84"/>
      <c r="ELU37" s="84"/>
      <c r="ELV37" s="84"/>
      <c r="ELW37" s="84"/>
      <c r="ELX37" s="84"/>
      <c r="ELY37" s="84"/>
      <c r="ELZ37" s="84"/>
      <c r="EMA37" s="84"/>
      <c r="EMB37" s="84"/>
      <c r="EMC37" s="84"/>
      <c r="EMD37" s="84"/>
      <c r="EME37" s="84"/>
      <c r="EMF37" s="84"/>
      <c r="EMG37" s="84"/>
      <c r="EMH37" s="84"/>
      <c r="EMI37" s="84"/>
      <c r="EMJ37" s="84"/>
      <c r="EMK37" s="84"/>
      <c r="EML37" s="84"/>
      <c r="EMM37" s="84"/>
      <c r="EMN37" s="84"/>
      <c r="EMO37" s="84"/>
      <c r="EMP37" s="84"/>
      <c r="EMQ37" s="84"/>
      <c r="EMR37" s="84"/>
      <c r="EMS37" s="84"/>
      <c r="EMT37" s="84"/>
      <c r="EMU37" s="84"/>
      <c r="EMV37" s="84"/>
      <c r="EMW37" s="84"/>
      <c r="EMX37" s="84"/>
      <c r="EMY37" s="84"/>
      <c r="EMZ37" s="84"/>
      <c r="ENA37" s="84"/>
      <c r="ENB37" s="84"/>
      <c r="ENC37" s="84"/>
      <c r="END37" s="84"/>
      <c r="ENE37" s="84"/>
      <c r="ENF37" s="84"/>
      <c r="ENG37" s="84"/>
      <c r="ENH37" s="84"/>
      <c r="ENI37" s="84"/>
      <c r="ENJ37" s="84"/>
      <c r="ENK37" s="84"/>
      <c r="ENL37" s="84"/>
      <c r="ENM37" s="84"/>
      <c r="ENN37" s="84"/>
      <c r="ENO37" s="84"/>
      <c r="ENP37" s="84"/>
      <c r="ENQ37" s="84"/>
      <c r="ENR37" s="84"/>
      <c r="ENS37" s="84"/>
      <c r="ENT37" s="84"/>
      <c r="ENU37" s="84"/>
      <c r="ENV37" s="84"/>
      <c r="ENW37" s="84"/>
      <c r="ENX37" s="84"/>
      <c r="ENY37" s="84"/>
      <c r="ENZ37" s="84"/>
      <c r="EOA37" s="84"/>
      <c r="EOB37" s="84"/>
      <c r="EOC37" s="84"/>
      <c r="EOD37" s="84"/>
      <c r="EOE37" s="84"/>
      <c r="EOF37" s="84"/>
      <c r="EOG37" s="84"/>
      <c r="EOH37" s="84"/>
      <c r="EOI37" s="84"/>
      <c r="EOJ37" s="84"/>
      <c r="EOK37" s="84"/>
      <c r="EOL37" s="84"/>
      <c r="EOM37" s="84"/>
      <c r="EON37" s="84"/>
      <c r="EOO37" s="84"/>
      <c r="EOP37" s="84"/>
      <c r="EOQ37" s="84"/>
      <c r="EOR37" s="84"/>
      <c r="EOS37" s="84"/>
      <c r="EOT37" s="84"/>
      <c r="EOU37" s="84"/>
      <c r="EOV37" s="84"/>
      <c r="EOW37" s="84"/>
      <c r="EOX37" s="84"/>
      <c r="EOY37" s="84"/>
      <c r="EOZ37" s="84"/>
      <c r="EPA37" s="84"/>
      <c r="EPB37" s="84"/>
      <c r="EPC37" s="84"/>
      <c r="EPD37" s="84"/>
      <c r="EPE37" s="84"/>
      <c r="EPF37" s="84"/>
      <c r="EPG37" s="84"/>
      <c r="EPH37" s="84"/>
      <c r="EPI37" s="84"/>
      <c r="EPJ37" s="84"/>
      <c r="EPK37" s="84"/>
      <c r="EPL37" s="84"/>
      <c r="EPM37" s="84"/>
      <c r="EPN37" s="84"/>
      <c r="EPO37" s="84"/>
      <c r="EPP37" s="84"/>
      <c r="EPQ37" s="84"/>
      <c r="EPR37" s="84"/>
      <c r="EPS37" s="84"/>
      <c r="EPT37" s="84"/>
      <c r="EPU37" s="84"/>
      <c r="EPV37" s="84"/>
      <c r="EPW37" s="84"/>
      <c r="EPX37" s="84"/>
      <c r="EPY37" s="84"/>
      <c r="EPZ37" s="84"/>
      <c r="EQA37" s="84"/>
      <c r="EQB37" s="84"/>
      <c r="EQC37" s="84"/>
      <c r="EQD37" s="84"/>
      <c r="EQE37" s="84"/>
      <c r="EQF37" s="84"/>
      <c r="EQG37" s="84"/>
      <c r="EQH37" s="84"/>
      <c r="EQI37" s="84"/>
      <c r="EQJ37" s="84"/>
      <c r="EQK37" s="84"/>
      <c r="EQL37" s="84"/>
      <c r="EQM37" s="84"/>
      <c r="EQN37" s="84"/>
      <c r="EQO37" s="84"/>
      <c r="EQP37" s="84"/>
      <c r="EQQ37" s="84"/>
      <c r="EQR37" s="84"/>
      <c r="EQS37" s="84"/>
      <c r="EQT37" s="84"/>
      <c r="EQU37" s="84"/>
      <c r="EQV37" s="84"/>
      <c r="EQW37" s="84"/>
      <c r="EQX37" s="84"/>
      <c r="EQY37" s="84"/>
      <c r="EQZ37" s="84"/>
      <c r="ERA37" s="84"/>
      <c r="ERB37" s="84"/>
      <c r="ERC37" s="84"/>
      <c r="ERD37" s="84"/>
      <c r="ERE37" s="84"/>
      <c r="ERF37" s="84"/>
      <c r="ERG37" s="84"/>
      <c r="ERH37" s="84"/>
      <c r="ERI37" s="84"/>
      <c r="ERJ37" s="84"/>
      <c r="ERK37" s="84"/>
      <c r="ERL37" s="84"/>
      <c r="ERM37" s="84"/>
      <c r="ERN37" s="84"/>
      <c r="ERO37" s="84"/>
      <c r="ERP37" s="84"/>
      <c r="ERQ37" s="84"/>
      <c r="ERR37" s="84"/>
      <c r="ERS37" s="84"/>
      <c r="ERT37" s="84"/>
      <c r="ERU37" s="84"/>
      <c r="ERV37" s="84"/>
      <c r="ERW37" s="84"/>
      <c r="ERX37" s="84"/>
      <c r="ERY37" s="84"/>
      <c r="ERZ37" s="84"/>
      <c r="ESA37" s="84"/>
      <c r="ESB37" s="84"/>
      <c r="ESC37" s="84"/>
      <c r="ESD37" s="84"/>
      <c r="ESE37" s="84"/>
      <c r="ESF37" s="84"/>
      <c r="ESG37" s="84"/>
      <c r="ESH37" s="84"/>
      <c r="ESI37" s="84"/>
      <c r="ESJ37" s="84"/>
      <c r="ESK37" s="84"/>
      <c r="ESL37" s="84"/>
      <c r="ESM37" s="84"/>
      <c r="ESN37" s="84"/>
      <c r="ESO37" s="84"/>
      <c r="ESP37" s="84"/>
      <c r="ESQ37" s="84"/>
      <c r="ESR37" s="84"/>
      <c r="ESS37" s="84"/>
      <c r="EST37" s="84"/>
      <c r="ESU37" s="84"/>
      <c r="ESV37" s="84"/>
      <c r="ESW37" s="84"/>
      <c r="ESX37" s="84"/>
      <c r="ESY37" s="84"/>
      <c r="ESZ37" s="84"/>
      <c r="ETA37" s="84"/>
      <c r="ETB37" s="84"/>
      <c r="ETC37" s="84"/>
      <c r="ETD37" s="84"/>
      <c r="ETE37" s="84"/>
      <c r="ETF37" s="84"/>
      <c r="ETG37" s="84"/>
      <c r="ETH37" s="84"/>
      <c r="ETI37" s="84"/>
      <c r="ETJ37" s="84"/>
      <c r="ETK37" s="84"/>
      <c r="ETL37" s="84"/>
      <c r="ETM37" s="84"/>
      <c r="ETN37" s="84"/>
      <c r="ETO37" s="84"/>
      <c r="ETP37" s="84"/>
      <c r="ETQ37" s="84"/>
      <c r="ETR37" s="84"/>
      <c r="ETS37" s="84"/>
      <c r="ETT37" s="84"/>
      <c r="ETU37" s="84"/>
      <c r="ETV37" s="84"/>
      <c r="ETW37" s="84"/>
      <c r="ETX37" s="84"/>
      <c r="ETY37" s="84"/>
      <c r="ETZ37" s="84"/>
      <c r="EUA37" s="84"/>
      <c r="EUB37" s="84"/>
      <c r="EUC37" s="84"/>
      <c r="EUD37" s="84"/>
      <c r="EUE37" s="84"/>
      <c r="EUF37" s="84"/>
      <c r="EUG37" s="84"/>
      <c r="EUH37" s="84"/>
      <c r="EUI37" s="84"/>
      <c r="EUJ37" s="84"/>
      <c r="EUK37" s="84"/>
      <c r="EUL37" s="84"/>
      <c r="EUM37" s="84"/>
      <c r="EUN37" s="84"/>
      <c r="EUO37" s="84"/>
      <c r="EUP37" s="84"/>
      <c r="EUQ37" s="84"/>
      <c r="EUR37" s="84"/>
      <c r="EUS37" s="84"/>
      <c r="EUT37" s="84"/>
      <c r="EUU37" s="84"/>
      <c r="EUV37" s="84"/>
      <c r="EUW37" s="84"/>
      <c r="EUX37" s="84"/>
      <c r="EUY37" s="84"/>
      <c r="EUZ37" s="84"/>
      <c r="EVA37" s="84"/>
      <c r="EVB37" s="84"/>
      <c r="EVC37" s="84"/>
      <c r="EVD37" s="84"/>
      <c r="EVE37" s="84"/>
      <c r="EVF37" s="84"/>
      <c r="EVG37" s="84"/>
      <c r="EVH37" s="84"/>
      <c r="EVI37" s="84"/>
      <c r="EVJ37" s="84"/>
      <c r="EVK37" s="84"/>
      <c r="EVL37" s="84"/>
      <c r="EVM37" s="84"/>
      <c r="EVN37" s="84"/>
      <c r="EVO37" s="84"/>
      <c r="EVP37" s="84"/>
      <c r="EVQ37" s="84"/>
      <c r="EVR37" s="84"/>
      <c r="EVS37" s="84"/>
      <c r="EVT37" s="84"/>
      <c r="EVU37" s="84"/>
      <c r="EVV37" s="84"/>
      <c r="EVW37" s="84"/>
      <c r="EVX37" s="84"/>
      <c r="EVY37" s="84"/>
      <c r="EVZ37" s="84"/>
      <c r="EWA37" s="84"/>
      <c r="EWB37" s="84"/>
      <c r="EWC37" s="84"/>
      <c r="EWD37" s="84"/>
      <c r="EWE37" s="84"/>
      <c r="EWF37" s="84"/>
      <c r="EWG37" s="84"/>
      <c r="EWH37" s="84"/>
      <c r="EWI37" s="84"/>
      <c r="EWJ37" s="84"/>
      <c r="EWK37" s="84"/>
      <c r="EWL37" s="84"/>
      <c r="EWM37" s="84"/>
      <c r="EWN37" s="84"/>
      <c r="EWO37" s="84"/>
      <c r="EWP37" s="84"/>
      <c r="EWQ37" s="84"/>
      <c r="EWR37" s="84"/>
      <c r="EWS37" s="84"/>
      <c r="EWT37" s="84"/>
      <c r="EWU37" s="84"/>
      <c r="EWV37" s="84"/>
      <c r="EWW37" s="84"/>
      <c r="EWX37" s="84"/>
      <c r="EWY37" s="84"/>
      <c r="EWZ37" s="84"/>
      <c r="EXA37" s="84"/>
      <c r="EXB37" s="84"/>
      <c r="EXC37" s="84"/>
      <c r="EXD37" s="84"/>
      <c r="EXE37" s="84"/>
      <c r="EXF37" s="84"/>
      <c r="EXG37" s="84"/>
      <c r="EXH37" s="84"/>
      <c r="EXI37" s="84"/>
      <c r="EXJ37" s="84"/>
      <c r="EXK37" s="84"/>
      <c r="EXL37" s="84"/>
      <c r="EXM37" s="84"/>
      <c r="EXN37" s="84"/>
      <c r="EXO37" s="84"/>
      <c r="EXP37" s="84"/>
      <c r="EXQ37" s="84"/>
      <c r="EXR37" s="84"/>
      <c r="EXS37" s="84"/>
      <c r="EXT37" s="84"/>
      <c r="EXU37" s="84"/>
      <c r="EXV37" s="84"/>
      <c r="EXW37" s="84"/>
      <c r="EXX37" s="84"/>
      <c r="EXY37" s="84"/>
      <c r="EXZ37" s="84"/>
      <c r="EYA37" s="84"/>
      <c r="EYB37" s="84"/>
      <c r="EYC37" s="84"/>
      <c r="EYD37" s="84"/>
      <c r="EYE37" s="84"/>
      <c r="EYF37" s="84"/>
      <c r="EYG37" s="84"/>
      <c r="EYH37" s="84"/>
      <c r="EYI37" s="84"/>
      <c r="EYJ37" s="84"/>
      <c r="EYK37" s="84"/>
      <c r="EYL37" s="84"/>
      <c r="EYM37" s="84"/>
      <c r="EYN37" s="84"/>
      <c r="EYO37" s="84"/>
      <c r="EYP37" s="84"/>
      <c r="EYQ37" s="84"/>
      <c r="EYR37" s="84"/>
      <c r="EYS37" s="84"/>
      <c r="EYT37" s="84"/>
      <c r="EYU37" s="84"/>
      <c r="EYV37" s="84"/>
      <c r="EYW37" s="84"/>
      <c r="EYX37" s="84"/>
      <c r="EYY37" s="84"/>
      <c r="EYZ37" s="84"/>
      <c r="EZA37" s="84"/>
      <c r="EZB37" s="84"/>
      <c r="EZC37" s="84"/>
      <c r="EZD37" s="84"/>
      <c r="EZE37" s="84"/>
      <c r="EZF37" s="84"/>
      <c r="EZG37" s="84"/>
      <c r="EZH37" s="84"/>
      <c r="EZI37" s="84"/>
      <c r="EZJ37" s="84"/>
      <c r="EZK37" s="84"/>
      <c r="EZL37" s="84"/>
      <c r="EZM37" s="84"/>
      <c r="EZN37" s="84"/>
      <c r="EZO37" s="84"/>
      <c r="EZP37" s="84"/>
      <c r="EZQ37" s="84"/>
      <c r="EZR37" s="84"/>
      <c r="EZS37" s="84"/>
      <c r="EZT37" s="84"/>
      <c r="EZU37" s="84"/>
      <c r="EZV37" s="84"/>
      <c r="EZW37" s="84"/>
      <c r="EZX37" s="84"/>
      <c r="EZY37" s="84"/>
      <c r="EZZ37" s="84"/>
      <c r="FAA37" s="84"/>
      <c r="FAB37" s="84"/>
      <c r="FAC37" s="84"/>
      <c r="FAD37" s="84"/>
      <c r="FAE37" s="84"/>
      <c r="FAF37" s="84"/>
      <c r="FAG37" s="84"/>
      <c r="FAH37" s="84"/>
      <c r="FAI37" s="84"/>
      <c r="FAJ37" s="84"/>
      <c r="FAK37" s="84"/>
      <c r="FAL37" s="84"/>
      <c r="FAM37" s="84"/>
      <c r="FAN37" s="84"/>
      <c r="FAO37" s="84"/>
      <c r="FAP37" s="84"/>
      <c r="FAQ37" s="84"/>
      <c r="FAR37" s="84"/>
      <c r="FAS37" s="84"/>
      <c r="FAT37" s="84"/>
      <c r="FAU37" s="84"/>
      <c r="FAV37" s="84"/>
      <c r="FAW37" s="84"/>
      <c r="FAX37" s="84"/>
      <c r="FAY37" s="84"/>
      <c r="FAZ37" s="84"/>
      <c r="FBA37" s="84"/>
      <c r="FBB37" s="84"/>
      <c r="FBC37" s="84"/>
      <c r="FBD37" s="84"/>
      <c r="FBE37" s="84"/>
      <c r="FBF37" s="84"/>
      <c r="FBG37" s="84"/>
      <c r="FBH37" s="84"/>
      <c r="FBI37" s="84"/>
      <c r="FBJ37" s="84"/>
      <c r="FBK37" s="84"/>
      <c r="FBL37" s="84"/>
      <c r="FBM37" s="84"/>
      <c r="FBN37" s="84"/>
      <c r="FBO37" s="84"/>
      <c r="FBP37" s="84"/>
      <c r="FBQ37" s="84"/>
      <c r="FBR37" s="84"/>
      <c r="FBS37" s="84"/>
      <c r="FBT37" s="84"/>
      <c r="FBU37" s="84"/>
      <c r="FBV37" s="84"/>
      <c r="FBW37" s="84"/>
      <c r="FBX37" s="84"/>
      <c r="FBY37" s="84"/>
      <c r="FBZ37" s="84"/>
      <c r="FCA37" s="84"/>
      <c r="FCB37" s="84"/>
      <c r="FCC37" s="84"/>
      <c r="FCD37" s="84"/>
      <c r="FCE37" s="84"/>
      <c r="FCF37" s="84"/>
      <c r="FCG37" s="84"/>
      <c r="FCH37" s="84"/>
      <c r="FCI37" s="84"/>
      <c r="FCJ37" s="84"/>
      <c r="FCK37" s="84"/>
      <c r="FCL37" s="84"/>
      <c r="FCM37" s="84"/>
      <c r="FCN37" s="84"/>
      <c r="FCO37" s="84"/>
      <c r="FCP37" s="84"/>
      <c r="FCQ37" s="84"/>
      <c r="FCR37" s="84"/>
      <c r="FCS37" s="84"/>
      <c r="FCT37" s="84"/>
      <c r="FCU37" s="84"/>
      <c r="FCV37" s="84"/>
      <c r="FCW37" s="84"/>
      <c r="FCX37" s="84"/>
      <c r="FCY37" s="84"/>
      <c r="FCZ37" s="84"/>
      <c r="FDA37" s="84"/>
      <c r="FDB37" s="84"/>
      <c r="FDC37" s="84"/>
      <c r="FDD37" s="84"/>
      <c r="FDE37" s="84"/>
      <c r="FDF37" s="84"/>
      <c r="FDG37" s="84"/>
      <c r="FDH37" s="84"/>
      <c r="FDI37" s="84"/>
      <c r="FDJ37" s="84"/>
      <c r="FDK37" s="84"/>
      <c r="FDL37" s="84"/>
      <c r="FDM37" s="84"/>
      <c r="FDN37" s="84"/>
      <c r="FDO37" s="84"/>
      <c r="FDP37" s="84"/>
      <c r="FDQ37" s="84"/>
      <c r="FDR37" s="84"/>
      <c r="FDS37" s="84"/>
      <c r="FDT37" s="84"/>
      <c r="FDU37" s="84"/>
      <c r="FDV37" s="84"/>
      <c r="FDW37" s="84"/>
      <c r="FDX37" s="84"/>
      <c r="FDY37" s="84"/>
      <c r="FDZ37" s="84"/>
      <c r="FEA37" s="84"/>
      <c r="FEB37" s="84"/>
      <c r="FEC37" s="84"/>
      <c r="FED37" s="84"/>
      <c r="FEE37" s="84"/>
      <c r="FEF37" s="84"/>
      <c r="FEG37" s="84"/>
      <c r="FEH37" s="84"/>
      <c r="FEI37" s="84"/>
      <c r="FEJ37" s="84"/>
      <c r="FEK37" s="84"/>
      <c r="FEL37" s="84"/>
      <c r="FEM37" s="84"/>
      <c r="FEN37" s="84"/>
      <c r="FEO37" s="84"/>
      <c r="FEP37" s="84"/>
      <c r="FEQ37" s="84"/>
      <c r="FER37" s="84"/>
      <c r="FES37" s="84"/>
      <c r="FET37" s="84"/>
      <c r="FEU37" s="84"/>
      <c r="FEV37" s="84"/>
      <c r="FEW37" s="84"/>
      <c r="FEX37" s="84"/>
      <c r="FEY37" s="84"/>
      <c r="FEZ37" s="84"/>
      <c r="FFA37" s="84"/>
      <c r="FFB37" s="84"/>
      <c r="FFC37" s="84"/>
      <c r="FFD37" s="84"/>
      <c r="FFE37" s="84"/>
      <c r="FFF37" s="84"/>
      <c r="FFG37" s="84"/>
      <c r="FFH37" s="84"/>
      <c r="FFI37" s="84"/>
      <c r="FFJ37" s="84"/>
      <c r="FFK37" s="84"/>
      <c r="FFL37" s="84"/>
      <c r="FFM37" s="84"/>
      <c r="FFN37" s="84"/>
      <c r="FFO37" s="84"/>
      <c r="FFP37" s="84"/>
      <c r="FFQ37" s="84"/>
      <c r="FFR37" s="84"/>
      <c r="FFS37" s="84"/>
      <c r="FFT37" s="84"/>
      <c r="FFU37" s="84"/>
      <c r="FFV37" s="84"/>
      <c r="FFW37" s="84"/>
      <c r="FFX37" s="84"/>
      <c r="FFY37" s="84"/>
      <c r="FFZ37" s="84"/>
      <c r="FGA37" s="84"/>
      <c r="FGB37" s="84"/>
      <c r="FGC37" s="84"/>
      <c r="FGD37" s="84"/>
      <c r="FGE37" s="84"/>
      <c r="FGF37" s="84"/>
      <c r="FGG37" s="84"/>
      <c r="FGH37" s="84"/>
      <c r="FGI37" s="84"/>
      <c r="FGJ37" s="84"/>
      <c r="FGK37" s="84"/>
      <c r="FGL37" s="84"/>
      <c r="FGM37" s="84"/>
      <c r="FGN37" s="84"/>
      <c r="FGO37" s="84"/>
      <c r="FGP37" s="84"/>
      <c r="FGQ37" s="84"/>
      <c r="FGR37" s="84"/>
      <c r="FGS37" s="84"/>
      <c r="FGT37" s="84"/>
      <c r="FGU37" s="84"/>
      <c r="FGV37" s="84"/>
      <c r="FGW37" s="84"/>
      <c r="FGX37" s="84"/>
      <c r="FGY37" s="84"/>
      <c r="FGZ37" s="84"/>
      <c r="FHA37" s="84"/>
      <c r="FHB37" s="84"/>
      <c r="FHC37" s="84"/>
      <c r="FHD37" s="84"/>
      <c r="FHE37" s="84"/>
      <c r="FHF37" s="84"/>
      <c r="FHG37" s="84"/>
      <c r="FHH37" s="84"/>
      <c r="FHI37" s="84"/>
      <c r="FHJ37" s="84"/>
      <c r="FHK37" s="84"/>
      <c r="FHL37" s="84"/>
      <c r="FHM37" s="84"/>
      <c r="FHN37" s="84"/>
      <c r="FHO37" s="84"/>
      <c r="FHP37" s="84"/>
      <c r="FHQ37" s="84"/>
      <c r="FHR37" s="84"/>
      <c r="FHS37" s="84"/>
      <c r="FHT37" s="84"/>
      <c r="FHU37" s="84"/>
      <c r="FHV37" s="84"/>
      <c r="FHW37" s="84"/>
      <c r="FHX37" s="84"/>
      <c r="FHY37" s="84"/>
      <c r="FHZ37" s="84"/>
      <c r="FIA37" s="84"/>
      <c r="FIB37" s="84"/>
      <c r="FIC37" s="84"/>
      <c r="FID37" s="84"/>
      <c r="FIE37" s="84"/>
      <c r="FIF37" s="84"/>
      <c r="FIG37" s="84"/>
      <c r="FIH37" s="84"/>
      <c r="FII37" s="84"/>
      <c r="FIJ37" s="84"/>
      <c r="FIK37" s="84"/>
      <c r="FIL37" s="84"/>
      <c r="FIM37" s="84"/>
      <c r="FIN37" s="84"/>
      <c r="FIO37" s="84"/>
      <c r="FIP37" s="84"/>
      <c r="FIQ37" s="84"/>
      <c r="FIR37" s="84"/>
      <c r="FIS37" s="84"/>
      <c r="FIT37" s="84"/>
      <c r="FIU37" s="84"/>
      <c r="FIV37" s="84"/>
      <c r="FIW37" s="84"/>
      <c r="FIX37" s="84"/>
      <c r="FIY37" s="84"/>
      <c r="FIZ37" s="84"/>
      <c r="FJA37" s="84"/>
      <c r="FJB37" s="84"/>
      <c r="FJC37" s="84"/>
      <c r="FJD37" s="84"/>
      <c r="FJE37" s="84"/>
      <c r="FJF37" s="84"/>
      <c r="FJG37" s="84"/>
      <c r="FJH37" s="84"/>
      <c r="FJI37" s="84"/>
      <c r="FJJ37" s="84"/>
      <c r="FJK37" s="84"/>
      <c r="FJL37" s="84"/>
      <c r="FJM37" s="84"/>
      <c r="FJN37" s="84"/>
      <c r="FJO37" s="84"/>
      <c r="FJP37" s="84"/>
      <c r="FJQ37" s="84"/>
      <c r="FJR37" s="84"/>
      <c r="FJS37" s="84"/>
      <c r="FJT37" s="84"/>
      <c r="FJU37" s="84"/>
      <c r="FJV37" s="84"/>
      <c r="FJW37" s="84"/>
      <c r="FJX37" s="84"/>
      <c r="FJY37" s="84"/>
      <c r="FJZ37" s="84"/>
      <c r="FKA37" s="84"/>
      <c r="FKB37" s="84"/>
      <c r="FKC37" s="84"/>
      <c r="FKD37" s="84"/>
      <c r="FKE37" s="84"/>
      <c r="FKF37" s="84"/>
      <c r="FKG37" s="84"/>
      <c r="FKH37" s="84"/>
      <c r="FKI37" s="84"/>
      <c r="FKJ37" s="84"/>
      <c r="FKK37" s="84"/>
      <c r="FKL37" s="84"/>
      <c r="FKM37" s="84"/>
      <c r="FKN37" s="84"/>
      <c r="FKO37" s="84"/>
      <c r="FKP37" s="84"/>
      <c r="FKQ37" s="84"/>
      <c r="FKR37" s="84"/>
      <c r="FKS37" s="84"/>
      <c r="FKT37" s="84"/>
      <c r="FKU37" s="84"/>
      <c r="FKV37" s="84"/>
      <c r="FKW37" s="84"/>
      <c r="FKX37" s="84"/>
      <c r="FKY37" s="84"/>
      <c r="FKZ37" s="84"/>
      <c r="FLA37" s="84"/>
      <c r="FLB37" s="84"/>
      <c r="FLC37" s="84"/>
      <c r="FLD37" s="84"/>
      <c r="FLE37" s="84"/>
      <c r="FLF37" s="84"/>
      <c r="FLG37" s="84"/>
      <c r="FLH37" s="84"/>
      <c r="FLI37" s="84"/>
      <c r="FLJ37" s="84"/>
      <c r="FLK37" s="84"/>
      <c r="FLL37" s="84"/>
      <c r="FLM37" s="84"/>
      <c r="FLN37" s="84"/>
      <c r="FLO37" s="84"/>
      <c r="FLP37" s="84"/>
      <c r="FLQ37" s="84"/>
      <c r="FLR37" s="84"/>
      <c r="FLS37" s="84"/>
      <c r="FLT37" s="84"/>
      <c r="FLU37" s="84"/>
      <c r="FLV37" s="84"/>
      <c r="FLW37" s="84"/>
      <c r="FLX37" s="84"/>
      <c r="FLY37" s="84"/>
      <c r="FLZ37" s="84"/>
      <c r="FMA37" s="84"/>
      <c r="FMB37" s="84"/>
      <c r="FMC37" s="84"/>
      <c r="FMD37" s="84"/>
      <c r="FME37" s="84"/>
      <c r="FMF37" s="84"/>
      <c r="FMG37" s="84"/>
      <c r="FMH37" s="84"/>
      <c r="FMI37" s="84"/>
      <c r="FMJ37" s="84"/>
      <c r="FMK37" s="84"/>
      <c r="FML37" s="84"/>
      <c r="FMM37" s="84"/>
      <c r="FMN37" s="84"/>
      <c r="FMO37" s="84"/>
      <c r="FMP37" s="84"/>
      <c r="FMQ37" s="84"/>
      <c r="FMR37" s="84"/>
      <c r="FMS37" s="84"/>
      <c r="FMT37" s="84"/>
      <c r="FMU37" s="84"/>
      <c r="FMV37" s="84"/>
      <c r="FMW37" s="84"/>
      <c r="FMX37" s="84"/>
      <c r="FMY37" s="84"/>
      <c r="FMZ37" s="84"/>
      <c r="FNA37" s="84"/>
      <c r="FNB37" s="84"/>
      <c r="FNC37" s="84"/>
      <c r="FND37" s="84"/>
      <c r="FNE37" s="84"/>
      <c r="FNF37" s="84"/>
      <c r="FNG37" s="84"/>
      <c r="FNH37" s="84"/>
      <c r="FNI37" s="84"/>
      <c r="FNJ37" s="84"/>
      <c r="FNK37" s="84"/>
      <c r="FNL37" s="84"/>
      <c r="FNM37" s="84"/>
      <c r="FNN37" s="84"/>
      <c r="FNO37" s="84"/>
      <c r="FNP37" s="84"/>
      <c r="FNQ37" s="84"/>
      <c r="FNR37" s="84"/>
      <c r="FNS37" s="84"/>
      <c r="FNT37" s="84"/>
      <c r="FNU37" s="84"/>
      <c r="FNV37" s="84"/>
      <c r="FNW37" s="84"/>
      <c r="FNX37" s="84"/>
      <c r="FNY37" s="84"/>
      <c r="FNZ37" s="84"/>
      <c r="FOA37" s="84"/>
      <c r="FOB37" s="84"/>
      <c r="FOC37" s="84"/>
      <c r="FOD37" s="84"/>
      <c r="FOE37" s="84"/>
      <c r="FOF37" s="84"/>
      <c r="FOG37" s="84"/>
      <c r="FOH37" s="84"/>
      <c r="FOI37" s="84"/>
      <c r="FOJ37" s="84"/>
      <c r="FOK37" s="84"/>
      <c r="FOL37" s="84"/>
      <c r="FOM37" s="84"/>
      <c r="FON37" s="84"/>
      <c r="FOO37" s="84"/>
      <c r="FOP37" s="84"/>
      <c r="FOQ37" s="84"/>
      <c r="FOR37" s="84"/>
      <c r="FOS37" s="84"/>
      <c r="FOT37" s="84"/>
      <c r="FOU37" s="84"/>
      <c r="FOV37" s="84"/>
      <c r="FOW37" s="84"/>
      <c r="FOX37" s="84"/>
      <c r="FOY37" s="84"/>
      <c r="FOZ37" s="84"/>
      <c r="FPA37" s="84"/>
      <c r="FPB37" s="84"/>
      <c r="FPC37" s="84"/>
      <c r="FPD37" s="84"/>
      <c r="FPE37" s="84"/>
      <c r="FPF37" s="84"/>
      <c r="FPG37" s="84"/>
      <c r="FPH37" s="84"/>
      <c r="FPI37" s="84"/>
      <c r="FPJ37" s="84"/>
      <c r="FPK37" s="84"/>
      <c r="FPL37" s="84"/>
      <c r="FPM37" s="84"/>
      <c r="FPN37" s="84"/>
      <c r="FPO37" s="84"/>
      <c r="FPP37" s="84"/>
      <c r="FPQ37" s="84"/>
      <c r="FPR37" s="84"/>
      <c r="FPS37" s="84"/>
      <c r="FPT37" s="84"/>
      <c r="FPU37" s="84"/>
      <c r="FPV37" s="84"/>
      <c r="FPW37" s="84"/>
      <c r="FPX37" s="84"/>
      <c r="FPY37" s="84"/>
      <c r="FPZ37" s="84"/>
      <c r="FQA37" s="84"/>
      <c r="FQB37" s="84"/>
      <c r="FQC37" s="84"/>
      <c r="FQD37" s="84"/>
      <c r="FQE37" s="84"/>
      <c r="FQF37" s="84"/>
      <c r="FQG37" s="84"/>
      <c r="FQH37" s="84"/>
      <c r="FQI37" s="84"/>
      <c r="FQJ37" s="84"/>
      <c r="FQK37" s="84"/>
      <c r="FQL37" s="84"/>
      <c r="FQM37" s="84"/>
      <c r="FQN37" s="84"/>
      <c r="FQO37" s="84"/>
      <c r="FQP37" s="84"/>
      <c r="FQQ37" s="84"/>
      <c r="FQR37" s="84"/>
      <c r="FQS37" s="84"/>
      <c r="FQT37" s="84"/>
      <c r="FQU37" s="84"/>
      <c r="FQV37" s="84"/>
      <c r="FQW37" s="84"/>
      <c r="FQX37" s="84"/>
      <c r="FQY37" s="84"/>
      <c r="FQZ37" s="84"/>
      <c r="FRA37" s="84"/>
      <c r="FRB37" s="84"/>
      <c r="FRC37" s="84"/>
      <c r="FRD37" s="84"/>
      <c r="FRE37" s="84"/>
      <c r="FRF37" s="84"/>
      <c r="FRG37" s="84"/>
      <c r="FRH37" s="84"/>
      <c r="FRI37" s="84"/>
      <c r="FRJ37" s="84"/>
      <c r="FRK37" s="84"/>
      <c r="FRL37" s="84"/>
      <c r="FRM37" s="84"/>
      <c r="FRN37" s="84"/>
      <c r="FRO37" s="84"/>
      <c r="FRP37" s="84"/>
      <c r="FRQ37" s="84"/>
      <c r="FRR37" s="84"/>
      <c r="FRS37" s="84"/>
      <c r="FRT37" s="84"/>
      <c r="FRU37" s="84"/>
      <c r="FRV37" s="84"/>
      <c r="FRW37" s="84"/>
      <c r="FRX37" s="84"/>
      <c r="FRY37" s="84"/>
      <c r="FRZ37" s="84"/>
      <c r="FSA37" s="84"/>
      <c r="FSB37" s="84"/>
      <c r="FSC37" s="84"/>
      <c r="FSD37" s="84"/>
      <c r="FSE37" s="84"/>
      <c r="FSF37" s="84"/>
      <c r="FSG37" s="84"/>
      <c r="FSH37" s="84"/>
      <c r="FSI37" s="84"/>
      <c r="FSJ37" s="84"/>
      <c r="FSK37" s="84"/>
      <c r="FSL37" s="84"/>
      <c r="FSM37" s="84"/>
      <c r="FSN37" s="84"/>
      <c r="FSO37" s="84"/>
      <c r="FSP37" s="84"/>
      <c r="FSQ37" s="84"/>
      <c r="FSR37" s="84"/>
      <c r="FSS37" s="84"/>
      <c r="FST37" s="84"/>
      <c r="FSU37" s="84"/>
      <c r="FSV37" s="84"/>
      <c r="FSW37" s="84"/>
      <c r="FSX37" s="84"/>
      <c r="FSY37" s="84"/>
      <c r="FSZ37" s="84"/>
      <c r="FTA37" s="84"/>
      <c r="FTB37" s="84"/>
      <c r="FTC37" s="84"/>
      <c r="FTD37" s="84"/>
      <c r="FTE37" s="84"/>
      <c r="FTF37" s="84"/>
      <c r="FTG37" s="84"/>
      <c r="FTH37" s="84"/>
      <c r="FTI37" s="84"/>
      <c r="FTJ37" s="84"/>
      <c r="FTK37" s="84"/>
      <c r="FTL37" s="84"/>
      <c r="FTM37" s="84"/>
      <c r="FTN37" s="84"/>
      <c r="FTO37" s="84"/>
      <c r="FTP37" s="84"/>
      <c r="FTQ37" s="84"/>
      <c r="FTR37" s="84"/>
      <c r="FTS37" s="84"/>
      <c r="FTT37" s="84"/>
      <c r="FTU37" s="84"/>
      <c r="FTV37" s="84"/>
      <c r="FTW37" s="84"/>
      <c r="FTX37" s="84"/>
      <c r="FTY37" s="84"/>
      <c r="FTZ37" s="84"/>
      <c r="FUA37" s="84"/>
      <c r="FUB37" s="84"/>
      <c r="FUC37" s="84"/>
      <c r="FUD37" s="84"/>
      <c r="FUE37" s="84"/>
      <c r="FUF37" s="84"/>
      <c r="FUG37" s="84"/>
      <c r="FUH37" s="84"/>
      <c r="FUI37" s="84"/>
      <c r="FUJ37" s="84"/>
      <c r="FUK37" s="84"/>
      <c r="FUL37" s="84"/>
      <c r="FUM37" s="84"/>
      <c r="FUN37" s="84"/>
      <c r="FUO37" s="84"/>
      <c r="FUP37" s="84"/>
      <c r="FUQ37" s="84"/>
      <c r="FUR37" s="84"/>
      <c r="FUS37" s="84"/>
      <c r="FUT37" s="84"/>
      <c r="FUU37" s="84"/>
      <c r="FUV37" s="84"/>
      <c r="FUW37" s="84"/>
      <c r="FUX37" s="84"/>
      <c r="FUY37" s="84"/>
      <c r="FUZ37" s="84"/>
      <c r="FVA37" s="84"/>
      <c r="FVB37" s="84"/>
      <c r="FVC37" s="84"/>
      <c r="FVD37" s="84"/>
      <c r="FVE37" s="84"/>
      <c r="FVF37" s="84"/>
      <c r="FVG37" s="84"/>
      <c r="FVH37" s="84"/>
      <c r="FVI37" s="84"/>
      <c r="FVJ37" s="84"/>
      <c r="FVK37" s="84"/>
      <c r="FVL37" s="84"/>
      <c r="FVM37" s="84"/>
      <c r="FVN37" s="84"/>
      <c r="FVO37" s="84"/>
      <c r="FVP37" s="84"/>
      <c r="FVQ37" s="84"/>
      <c r="FVR37" s="84"/>
      <c r="FVS37" s="84"/>
      <c r="FVT37" s="84"/>
      <c r="FVU37" s="84"/>
      <c r="FVV37" s="84"/>
      <c r="FVW37" s="84"/>
      <c r="FVX37" s="84"/>
      <c r="FVY37" s="84"/>
      <c r="FVZ37" s="84"/>
      <c r="FWA37" s="84"/>
      <c r="FWB37" s="84"/>
      <c r="FWC37" s="84"/>
      <c r="FWD37" s="84"/>
      <c r="FWE37" s="84"/>
      <c r="FWF37" s="84"/>
      <c r="FWG37" s="84"/>
      <c r="FWH37" s="84"/>
      <c r="FWI37" s="84"/>
      <c r="FWJ37" s="84"/>
      <c r="FWK37" s="84"/>
      <c r="FWL37" s="84"/>
      <c r="FWM37" s="84"/>
      <c r="FWN37" s="84"/>
      <c r="FWO37" s="84"/>
      <c r="FWP37" s="84"/>
      <c r="FWQ37" s="84"/>
      <c r="FWR37" s="84"/>
      <c r="FWS37" s="84"/>
      <c r="FWT37" s="84"/>
      <c r="FWU37" s="84"/>
      <c r="FWV37" s="84"/>
      <c r="FWW37" s="84"/>
      <c r="FWX37" s="84"/>
      <c r="FWY37" s="84"/>
      <c r="FWZ37" s="84"/>
      <c r="FXA37" s="84"/>
      <c r="FXB37" s="84"/>
      <c r="FXC37" s="84"/>
      <c r="FXD37" s="84"/>
      <c r="FXE37" s="84"/>
      <c r="FXF37" s="84"/>
      <c r="FXG37" s="84"/>
      <c r="FXH37" s="84"/>
      <c r="FXI37" s="84"/>
      <c r="FXJ37" s="84"/>
      <c r="FXK37" s="84"/>
      <c r="FXL37" s="84"/>
      <c r="FXM37" s="84"/>
      <c r="FXN37" s="84"/>
      <c r="FXO37" s="84"/>
      <c r="FXP37" s="84"/>
      <c r="FXQ37" s="84"/>
      <c r="FXR37" s="84"/>
      <c r="FXS37" s="84"/>
      <c r="FXT37" s="84"/>
      <c r="FXU37" s="84"/>
      <c r="FXV37" s="84"/>
      <c r="FXW37" s="84"/>
      <c r="FXX37" s="84"/>
      <c r="FXY37" s="84"/>
      <c r="FXZ37" s="84"/>
      <c r="FYA37" s="84"/>
      <c r="FYB37" s="84"/>
      <c r="FYC37" s="84"/>
      <c r="FYD37" s="84"/>
      <c r="FYE37" s="84"/>
      <c r="FYF37" s="84"/>
      <c r="FYG37" s="84"/>
      <c r="FYH37" s="84"/>
      <c r="FYI37" s="84"/>
      <c r="FYJ37" s="84"/>
      <c r="FYK37" s="84"/>
      <c r="FYL37" s="84"/>
      <c r="FYM37" s="84"/>
      <c r="FYN37" s="84"/>
      <c r="FYO37" s="84"/>
      <c r="FYP37" s="84"/>
      <c r="FYQ37" s="84"/>
      <c r="FYR37" s="84"/>
      <c r="FYS37" s="84"/>
      <c r="FYT37" s="84"/>
      <c r="FYU37" s="84"/>
      <c r="FYV37" s="84"/>
      <c r="FYW37" s="84"/>
      <c r="FYX37" s="84"/>
      <c r="FYY37" s="84"/>
      <c r="FYZ37" s="84"/>
      <c r="FZA37" s="84"/>
      <c r="FZB37" s="84"/>
      <c r="FZC37" s="84"/>
      <c r="FZD37" s="84"/>
      <c r="FZE37" s="84"/>
      <c r="FZF37" s="84"/>
      <c r="FZG37" s="84"/>
      <c r="FZH37" s="84"/>
      <c r="FZI37" s="84"/>
      <c r="FZJ37" s="84"/>
      <c r="FZK37" s="84"/>
      <c r="FZL37" s="84"/>
      <c r="FZM37" s="84"/>
      <c r="FZN37" s="84"/>
      <c r="FZO37" s="84"/>
      <c r="FZP37" s="84"/>
      <c r="FZQ37" s="84"/>
      <c r="FZR37" s="84"/>
      <c r="FZS37" s="84"/>
      <c r="FZT37" s="84"/>
      <c r="FZU37" s="84"/>
      <c r="FZV37" s="84"/>
      <c r="FZW37" s="84"/>
      <c r="FZX37" s="84"/>
      <c r="FZY37" s="84"/>
      <c r="FZZ37" s="84"/>
      <c r="GAA37" s="84"/>
      <c r="GAB37" s="84"/>
      <c r="GAC37" s="84"/>
      <c r="GAD37" s="84"/>
      <c r="GAE37" s="84"/>
      <c r="GAF37" s="84"/>
      <c r="GAG37" s="84"/>
      <c r="GAH37" s="84"/>
      <c r="GAI37" s="84"/>
      <c r="GAJ37" s="84"/>
      <c r="GAK37" s="84"/>
      <c r="GAL37" s="84"/>
      <c r="GAM37" s="84"/>
      <c r="GAN37" s="84"/>
      <c r="GAO37" s="84"/>
      <c r="GAP37" s="84"/>
      <c r="GAQ37" s="84"/>
      <c r="GAR37" s="84"/>
      <c r="GAS37" s="84"/>
      <c r="GAT37" s="84"/>
      <c r="GAU37" s="84"/>
      <c r="GAV37" s="84"/>
      <c r="GAW37" s="84"/>
      <c r="GAX37" s="84"/>
      <c r="GAY37" s="84"/>
      <c r="GAZ37" s="84"/>
      <c r="GBA37" s="84"/>
      <c r="GBB37" s="84"/>
      <c r="GBC37" s="84"/>
      <c r="GBD37" s="84"/>
      <c r="GBE37" s="84"/>
      <c r="GBF37" s="84"/>
      <c r="GBG37" s="84"/>
      <c r="GBH37" s="84"/>
      <c r="GBI37" s="84"/>
      <c r="GBJ37" s="84"/>
      <c r="GBK37" s="84"/>
      <c r="GBL37" s="84"/>
      <c r="GBM37" s="84"/>
      <c r="GBN37" s="84"/>
      <c r="GBO37" s="84"/>
      <c r="GBP37" s="84"/>
      <c r="GBQ37" s="84"/>
      <c r="GBR37" s="84"/>
      <c r="GBS37" s="84"/>
      <c r="GBT37" s="84"/>
      <c r="GBU37" s="84"/>
      <c r="GBV37" s="84"/>
      <c r="GBW37" s="84"/>
      <c r="GBX37" s="84"/>
      <c r="GBY37" s="84"/>
      <c r="GBZ37" s="84"/>
      <c r="GCA37" s="84"/>
      <c r="GCB37" s="84"/>
      <c r="GCC37" s="84"/>
      <c r="GCD37" s="84"/>
      <c r="GCE37" s="84"/>
      <c r="GCF37" s="84"/>
      <c r="GCG37" s="84"/>
      <c r="GCH37" s="84"/>
      <c r="GCI37" s="84"/>
      <c r="GCJ37" s="84"/>
      <c r="GCK37" s="84"/>
      <c r="GCL37" s="84"/>
      <c r="GCM37" s="84"/>
      <c r="GCN37" s="84"/>
      <c r="GCO37" s="84"/>
      <c r="GCP37" s="84"/>
      <c r="GCQ37" s="84"/>
      <c r="GCR37" s="84"/>
      <c r="GCS37" s="84"/>
      <c r="GCT37" s="84"/>
      <c r="GCU37" s="84"/>
      <c r="GCV37" s="84"/>
      <c r="GCW37" s="84"/>
      <c r="GCX37" s="84"/>
      <c r="GCY37" s="84"/>
      <c r="GCZ37" s="84"/>
      <c r="GDA37" s="84"/>
      <c r="GDB37" s="84"/>
      <c r="GDC37" s="84"/>
      <c r="GDD37" s="84"/>
      <c r="GDE37" s="84"/>
      <c r="GDF37" s="84"/>
      <c r="GDG37" s="84"/>
      <c r="GDH37" s="84"/>
      <c r="GDI37" s="84"/>
      <c r="GDJ37" s="84"/>
      <c r="GDK37" s="84"/>
      <c r="GDL37" s="84"/>
      <c r="GDM37" s="84"/>
      <c r="GDN37" s="84"/>
      <c r="GDO37" s="84"/>
      <c r="GDP37" s="84"/>
      <c r="GDQ37" s="84"/>
      <c r="GDR37" s="84"/>
      <c r="GDS37" s="84"/>
      <c r="GDT37" s="84"/>
      <c r="GDU37" s="84"/>
      <c r="GDV37" s="84"/>
      <c r="GDW37" s="84"/>
      <c r="GDX37" s="84"/>
      <c r="GDY37" s="84"/>
      <c r="GDZ37" s="84"/>
      <c r="GEA37" s="84"/>
      <c r="GEB37" s="84"/>
      <c r="GEC37" s="84"/>
      <c r="GED37" s="84"/>
      <c r="GEE37" s="84"/>
      <c r="GEF37" s="84"/>
      <c r="GEG37" s="84"/>
      <c r="GEH37" s="84"/>
      <c r="GEI37" s="84"/>
      <c r="GEJ37" s="84"/>
      <c r="GEK37" s="84"/>
      <c r="GEL37" s="84"/>
      <c r="GEM37" s="84"/>
      <c r="GEN37" s="84"/>
      <c r="GEO37" s="84"/>
      <c r="GEP37" s="84"/>
      <c r="GEQ37" s="84"/>
      <c r="GER37" s="84"/>
      <c r="GES37" s="84"/>
      <c r="GET37" s="84"/>
      <c r="GEU37" s="84"/>
      <c r="GEV37" s="84"/>
      <c r="GEW37" s="84"/>
      <c r="GEX37" s="84"/>
      <c r="GEY37" s="84"/>
      <c r="GEZ37" s="84"/>
      <c r="GFA37" s="84"/>
      <c r="GFB37" s="84"/>
      <c r="GFC37" s="84"/>
      <c r="GFD37" s="84"/>
      <c r="GFE37" s="84"/>
      <c r="GFF37" s="84"/>
      <c r="GFG37" s="84"/>
      <c r="GFH37" s="84"/>
      <c r="GFI37" s="84"/>
      <c r="GFJ37" s="84"/>
      <c r="GFK37" s="84"/>
      <c r="GFL37" s="84"/>
      <c r="GFM37" s="84"/>
      <c r="GFN37" s="84"/>
      <c r="GFO37" s="84"/>
      <c r="GFP37" s="84"/>
      <c r="GFQ37" s="84"/>
      <c r="GFR37" s="84"/>
      <c r="GFS37" s="84"/>
      <c r="GFT37" s="84"/>
      <c r="GFU37" s="84"/>
      <c r="GFV37" s="84"/>
      <c r="GFW37" s="84"/>
      <c r="GFX37" s="84"/>
      <c r="GFY37" s="84"/>
      <c r="GFZ37" s="84"/>
      <c r="GGA37" s="84"/>
      <c r="GGB37" s="84"/>
      <c r="GGC37" s="84"/>
      <c r="GGD37" s="84"/>
      <c r="GGE37" s="84"/>
      <c r="GGF37" s="84"/>
      <c r="GGG37" s="84"/>
      <c r="GGH37" s="84"/>
      <c r="GGI37" s="84"/>
      <c r="GGJ37" s="84"/>
      <c r="GGK37" s="84"/>
      <c r="GGL37" s="84"/>
      <c r="GGM37" s="84"/>
      <c r="GGN37" s="84"/>
      <c r="GGO37" s="84"/>
      <c r="GGP37" s="84"/>
      <c r="GGQ37" s="84"/>
      <c r="GGR37" s="84"/>
      <c r="GGS37" s="84"/>
      <c r="GGT37" s="84"/>
      <c r="GGU37" s="84"/>
      <c r="GGV37" s="84"/>
      <c r="GGW37" s="84"/>
      <c r="GGX37" s="84"/>
      <c r="GGY37" s="84"/>
      <c r="GGZ37" s="84"/>
      <c r="GHA37" s="84"/>
      <c r="GHB37" s="84"/>
      <c r="GHC37" s="84"/>
      <c r="GHD37" s="84"/>
      <c r="GHE37" s="84"/>
      <c r="GHF37" s="84"/>
      <c r="GHG37" s="84"/>
      <c r="GHH37" s="84"/>
      <c r="GHI37" s="84"/>
      <c r="GHJ37" s="84"/>
      <c r="GHK37" s="84"/>
      <c r="GHL37" s="84"/>
      <c r="GHM37" s="84"/>
      <c r="GHN37" s="84"/>
      <c r="GHO37" s="84"/>
      <c r="GHP37" s="84"/>
      <c r="GHQ37" s="84"/>
      <c r="GHR37" s="84"/>
      <c r="GHS37" s="84"/>
      <c r="GHT37" s="84"/>
      <c r="GHU37" s="84"/>
      <c r="GHV37" s="84"/>
      <c r="GHW37" s="84"/>
      <c r="GHX37" s="84"/>
      <c r="GHY37" s="84"/>
      <c r="GHZ37" s="84"/>
      <c r="GIA37" s="84"/>
      <c r="GIB37" s="84"/>
      <c r="GIC37" s="84"/>
      <c r="GID37" s="84"/>
      <c r="GIE37" s="84"/>
      <c r="GIF37" s="84"/>
      <c r="GIG37" s="84"/>
      <c r="GIH37" s="84"/>
      <c r="GII37" s="84"/>
      <c r="GIJ37" s="84"/>
      <c r="GIK37" s="84"/>
      <c r="GIL37" s="84"/>
      <c r="GIM37" s="84"/>
      <c r="GIN37" s="84"/>
      <c r="GIO37" s="84"/>
      <c r="GIP37" s="84"/>
      <c r="GIQ37" s="84"/>
      <c r="GIR37" s="84"/>
      <c r="GIS37" s="84"/>
      <c r="GIT37" s="84"/>
      <c r="GIU37" s="84"/>
      <c r="GIV37" s="84"/>
      <c r="GIW37" s="84"/>
      <c r="GIX37" s="84"/>
      <c r="GIY37" s="84"/>
      <c r="GIZ37" s="84"/>
      <c r="GJA37" s="84"/>
      <c r="GJB37" s="84"/>
      <c r="GJC37" s="84"/>
      <c r="GJD37" s="84"/>
      <c r="GJE37" s="84"/>
      <c r="GJF37" s="84"/>
      <c r="GJG37" s="84"/>
      <c r="GJH37" s="84"/>
      <c r="GJI37" s="84"/>
      <c r="GJJ37" s="84"/>
      <c r="GJK37" s="84"/>
      <c r="GJL37" s="84"/>
      <c r="GJM37" s="84"/>
      <c r="GJN37" s="84"/>
      <c r="GJO37" s="84"/>
      <c r="GJP37" s="84"/>
      <c r="GJQ37" s="84"/>
      <c r="GJR37" s="84"/>
      <c r="GJS37" s="84"/>
      <c r="GJT37" s="84"/>
      <c r="GJU37" s="84"/>
      <c r="GJV37" s="84"/>
      <c r="GJW37" s="84"/>
      <c r="GJX37" s="84"/>
      <c r="GJY37" s="84"/>
      <c r="GJZ37" s="84"/>
      <c r="GKA37" s="84"/>
      <c r="GKB37" s="84"/>
      <c r="GKC37" s="84"/>
      <c r="GKD37" s="84"/>
      <c r="GKE37" s="84"/>
      <c r="GKF37" s="84"/>
      <c r="GKG37" s="84"/>
      <c r="GKH37" s="84"/>
      <c r="GKI37" s="84"/>
      <c r="GKJ37" s="84"/>
      <c r="GKK37" s="84"/>
      <c r="GKL37" s="84"/>
      <c r="GKM37" s="84"/>
      <c r="GKN37" s="84"/>
      <c r="GKO37" s="84"/>
      <c r="GKP37" s="84"/>
      <c r="GKQ37" s="84"/>
      <c r="GKR37" s="84"/>
      <c r="GKS37" s="84"/>
      <c r="GKT37" s="84"/>
      <c r="GKU37" s="84"/>
      <c r="GKV37" s="84"/>
      <c r="GKW37" s="84"/>
      <c r="GKX37" s="84"/>
      <c r="GKY37" s="84"/>
      <c r="GKZ37" s="84"/>
      <c r="GLA37" s="84"/>
      <c r="GLB37" s="84"/>
      <c r="GLC37" s="84"/>
      <c r="GLD37" s="84"/>
      <c r="GLE37" s="84"/>
      <c r="GLF37" s="84"/>
      <c r="GLG37" s="84"/>
      <c r="GLH37" s="84"/>
      <c r="GLI37" s="84"/>
      <c r="GLJ37" s="84"/>
      <c r="GLK37" s="84"/>
      <c r="GLL37" s="84"/>
      <c r="GLM37" s="84"/>
      <c r="GLN37" s="84"/>
      <c r="GLO37" s="84"/>
      <c r="GLP37" s="84"/>
      <c r="GLQ37" s="84"/>
      <c r="GLR37" s="84"/>
      <c r="GLS37" s="84"/>
      <c r="GLT37" s="84"/>
      <c r="GLU37" s="84"/>
      <c r="GLV37" s="84"/>
      <c r="GLW37" s="84"/>
      <c r="GLX37" s="84"/>
      <c r="GLY37" s="84"/>
      <c r="GLZ37" s="84"/>
      <c r="GMA37" s="84"/>
      <c r="GMB37" s="84"/>
      <c r="GMC37" s="84"/>
      <c r="GMD37" s="84"/>
      <c r="GME37" s="84"/>
      <c r="GMF37" s="84"/>
      <c r="GMG37" s="84"/>
      <c r="GMH37" s="84"/>
      <c r="GMI37" s="84"/>
      <c r="GMJ37" s="84"/>
      <c r="GMK37" s="84"/>
      <c r="GML37" s="84"/>
      <c r="GMM37" s="84"/>
      <c r="GMN37" s="84"/>
      <c r="GMO37" s="84"/>
      <c r="GMP37" s="84"/>
      <c r="GMQ37" s="84"/>
      <c r="GMR37" s="84"/>
      <c r="GMS37" s="84"/>
      <c r="GMT37" s="84"/>
      <c r="GMU37" s="84"/>
      <c r="GMV37" s="84"/>
      <c r="GMW37" s="84"/>
      <c r="GMX37" s="84"/>
      <c r="GMY37" s="84"/>
      <c r="GMZ37" s="84"/>
      <c r="GNA37" s="84"/>
      <c r="GNB37" s="84"/>
      <c r="GNC37" s="84"/>
      <c r="GND37" s="84"/>
      <c r="GNE37" s="84"/>
      <c r="GNF37" s="84"/>
      <c r="GNG37" s="84"/>
      <c r="GNH37" s="84"/>
      <c r="GNI37" s="84"/>
      <c r="GNJ37" s="84"/>
      <c r="GNK37" s="84"/>
      <c r="GNL37" s="84"/>
      <c r="GNM37" s="84"/>
      <c r="GNN37" s="84"/>
      <c r="GNO37" s="84"/>
      <c r="GNP37" s="84"/>
      <c r="GNQ37" s="84"/>
      <c r="GNR37" s="84"/>
      <c r="GNS37" s="84"/>
      <c r="GNT37" s="84"/>
      <c r="GNU37" s="84"/>
      <c r="GNV37" s="84"/>
      <c r="GNW37" s="84"/>
      <c r="GNX37" s="84"/>
      <c r="GNY37" s="84"/>
      <c r="GNZ37" s="84"/>
      <c r="GOA37" s="84"/>
      <c r="GOB37" s="84"/>
      <c r="GOC37" s="84"/>
      <c r="GOD37" s="84"/>
      <c r="GOE37" s="84"/>
      <c r="GOF37" s="84"/>
      <c r="GOG37" s="84"/>
      <c r="GOH37" s="84"/>
      <c r="GOI37" s="84"/>
      <c r="GOJ37" s="84"/>
      <c r="GOK37" s="84"/>
      <c r="GOL37" s="84"/>
      <c r="GOM37" s="84"/>
      <c r="GON37" s="84"/>
      <c r="GOO37" s="84"/>
      <c r="GOP37" s="84"/>
      <c r="GOQ37" s="84"/>
      <c r="GOR37" s="84"/>
      <c r="GOS37" s="84"/>
      <c r="GOT37" s="84"/>
      <c r="GOU37" s="84"/>
      <c r="GOV37" s="84"/>
      <c r="GOW37" s="84"/>
      <c r="GOX37" s="84"/>
      <c r="GOY37" s="84"/>
      <c r="GOZ37" s="84"/>
      <c r="GPA37" s="84"/>
      <c r="GPB37" s="84"/>
      <c r="GPC37" s="84"/>
      <c r="GPD37" s="84"/>
      <c r="GPE37" s="84"/>
      <c r="GPF37" s="84"/>
      <c r="GPG37" s="84"/>
      <c r="GPH37" s="84"/>
      <c r="GPI37" s="84"/>
      <c r="GPJ37" s="84"/>
      <c r="GPK37" s="84"/>
      <c r="GPL37" s="84"/>
      <c r="GPM37" s="84"/>
      <c r="GPN37" s="84"/>
      <c r="GPO37" s="84"/>
      <c r="GPP37" s="84"/>
      <c r="GPQ37" s="84"/>
      <c r="GPR37" s="84"/>
      <c r="GPS37" s="84"/>
      <c r="GPT37" s="84"/>
      <c r="GPU37" s="84"/>
      <c r="GPV37" s="84"/>
      <c r="GPW37" s="84"/>
      <c r="GPX37" s="84"/>
      <c r="GPY37" s="84"/>
      <c r="GPZ37" s="84"/>
      <c r="GQA37" s="84"/>
      <c r="GQB37" s="84"/>
      <c r="GQC37" s="84"/>
      <c r="GQD37" s="84"/>
      <c r="GQE37" s="84"/>
      <c r="GQF37" s="84"/>
      <c r="GQG37" s="84"/>
      <c r="GQH37" s="84"/>
      <c r="GQI37" s="84"/>
      <c r="GQJ37" s="84"/>
      <c r="GQK37" s="84"/>
      <c r="GQL37" s="84"/>
      <c r="GQM37" s="84"/>
      <c r="GQN37" s="84"/>
      <c r="GQO37" s="84"/>
      <c r="GQP37" s="84"/>
      <c r="GQQ37" s="84"/>
      <c r="GQR37" s="84"/>
      <c r="GQS37" s="84"/>
      <c r="GQT37" s="84"/>
      <c r="GQU37" s="84"/>
      <c r="GQV37" s="84"/>
      <c r="GQW37" s="84"/>
      <c r="GQX37" s="84"/>
      <c r="GQY37" s="84"/>
      <c r="GQZ37" s="84"/>
      <c r="GRA37" s="84"/>
      <c r="GRB37" s="84"/>
      <c r="GRC37" s="84"/>
      <c r="GRD37" s="84"/>
      <c r="GRE37" s="84"/>
      <c r="GRF37" s="84"/>
      <c r="GRG37" s="84"/>
      <c r="GRH37" s="84"/>
      <c r="GRI37" s="84"/>
      <c r="GRJ37" s="84"/>
      <c r="GRK37" s="84"/>
      <c r="GRL37" s="84"/>
      <c r="GRM37" s="84"/>
      <c r="GRN37" s="84"/>
      <c r="GRO37" s="84"/>
      <c r="GRP37" s="84"/>
      <c r="GRQ37" s="84"/>
      <c r="GRR37" s="84"/>
      <c r="GRS37" s="84"/>
      <c r="GRT37" s="84"/>
      <c r="GRU37" s="84"/>
      <c r="GRV37" s="84"/>
      <c r="GRW37" s="84"/>
      <c r="GRX37" s="84"/>
      <c r="GRY37" s="84"/>
      <c r="GRZ37" s="84"/>
      <c r="GSA37" s="84"/>
      <c r="GSB37" s="84"/>
      <c r="GSC37" s="84"/>
      <c r="GSD37" s="84"/>
      <c r="GSE37" s="84"/>
      <c r="GSF37" s="84"/>
      <c r="GSG37" s="84"/>
      <c r="GSH37" s="84"/>
      <c r="GSI37" s="84"/>
      <c r="GSJ37" s="84"/>
      <c r="GSK37" s="84"/>
      <c r="GSL37" s="84"/>
      <c r="GSM37" s="84"/>
      <c r="GSN37" s="84"/>
      <c r="GSO37" s="84"/>
      <c r="GSP37" s="84"/>
      <c r="GSQ37" s="84"/>
      <c r="GSR37" s="84"/>
      <c r="GSS37" s="84"/>
      <c r="GST37" s="84"/>
      <c r="GSU37" s="84"/>
      <c r="GSV37" s="84"/>
      <c r="GSW37" s="84"/>
      <c r="GSX37" s="84"/>
      <c r="GSY37" s="84"/>
      <c r="GSZ37" s="84"/>
      <c r="GTA37" s="84"/>
      <c r="GTB37" s="84"/>
      <c r="GTC37" s="84"/>
      <c r="GTD37" s="84"/>
      <c r="GTE37" s="84"/>
      <c r="GTF37" s="84"/>
      <c r="GTG37" s="84"/>
      <c r="GTH37" s="84"/>
      <c r="GTI37" s="84"/>
      <c r="GTJ37" s="84"/>
      <c r="GTK37" s="84"/>
      <c r="GTL37" s="84"/>
      <c r="GTM37" s="84"/>
      <c r="GTN37" s="84"/>
      <c r="GTO37" s="84"/>
      <c r="GTP37" s="84"/>
      <c r="GTQ37" s="84"/>
      <c r="GTR37" s="84"/>
      <c r="GTS37" s="84"/>
      <c r="GTT37" s="84"/>
      <c r="GTU37" s="84"/>
      <c r="GTV37" s="84"/>
      <c r="GTW37" s="84"/>
      <c r="GTX37" s="84"/>
      <c r="GTY37" s="84"/>
      <c r="GTZ37" s="84"/>
      <c r="GUA37" s="84"/>
      <c r="GUB37" s="84"/>
      <c r="GUC37" s="84"/>
      <c r="GUD37" s="84"/>
      <c r="GUE37" s="84"/>
      <c r="GUF37" s="84"/>
      <c r="GUG37" s="84"/>
      <c r="GUH37" s="84"/>
      <c r="GUI37" s="84"/>
      <c r="GUJ37" s="84"/>
      <c r="GUK37" s="84"/>
      <c r="GUL37" s="84"/>
      <c r="GUM37" s="84"/>
      <c r="GUN37" s="84"/>
      <c r="GUO37" s="84"/>
      <c r="GUP37" s="84"/>
      <c r="GUQ37" s="84"/>
      <c r="GUR37" s="84"/>
      <c r="GUS37" s="84"/>
      <c r="GUT37" s="84"/>
      <c r="GUU37" s="84"/>
      <c r="GUV37" s="84"/>
      <c r="GUW37" s="84"/>
      <c r="GUX37" s="84"/>
      <c r="GUY37" s="84"/>
      <c r="GUZ37" s="84"/>
      <c r="GVA37" s="84"/>
      <c r="GVB37" s="84"/>
      <c r="GVC37" s="84"/>
      <c r="GVD37" s="84"/>
      <c r="GVE37" s="84"/>
      <c r="GVF37" s="84"/>
      <c r="GVG37" s="84"/>
      <c r="GVH37" s="84"/>
      <c r="GVI37" s="84"/>
      <c r="GVJ37" s="84"/>
      <c r="GVK37" s="84"/>
      <c r="GVL37" s="84"/>
      <c r="GVM37" s="84"/>
      <c r="GVN37" s="84"/>
      <c r="GVO37" s="84"/>
      <c r="GVP37" s="84"/>
      <c r="GVQ37" s="84"/>
      <c r="GVR37" s="84"/>
      <c r="GVS37" s="84"/>
      <c r="GVT37" s="84"/>
      <c r="GVU37" s="84"/>
      <c r="GVV37" s="84"/>
      <c r="GVW37" s="84"/>
      <c r="GVX37" s="84"/>
      <c r="GVY37" s="84"/>
      <c r="GVZ37" s="84"/>
      <c r="GWA37" s="84"/>
      <c r="GWB37" s="84"/>
      <c r="GWC37" s="84"/>
      <c r="GWD37" s="84"/>
      <c r="GWE37" s="84"/>
      <c r="GWF37" s="84"/>
      <c r="GWG37" s="84"/>
      <c r="GWH37" s="84"/>
      <c r="GWI37" s="84"/>
      <c r="GWJ37" s="84"/>
      <c r="GWK37" s="84"/>
      <c r="GWL37" s="84"/>
      <c r="GWM37" s="84"/>
      <c r="GWN37" s="84"/>
      <c r="GWO37" s="84"/>
      <c r="GWP37" s="84"/>
      <c r="GWQ37" s="84"/>
      <c r="GWR37" s="84"/>
      <c r="GWS37" s="84"/>
      <c r="GWT37" s="84"/>
      <c r="GWU37" s="84"/>
      <c r="GWV37" s="84"/>
      <c r="GWW37" s="84"/>
      <c r="GWX37" s="84"/>
      <c r="GWY37" s="84"/>
      <c r="GWZ37" s="84"/>
      <c r="GXA37" s="84"/>
      <c r="GXB37" s="84"/>
      <c r="GXC37" s="84"/>
      <c r="GXD37" s="84"/>
      <c r="GXE37" s="84"/>
      <c r="GXF37" s="84"/>
      <c r="GXG37" s="84"/>
      <c r="GXH37" s="84"/>
      <c r="GXI37" s="84"/>
      <c r="GXJ37" s="84"/>
      <c r="GXK37" s="84"/>
      <c r="GXL37" s="84"/>
      <c r="GXM37" s="84"/>
      <c r="GXN37" s="84"/>
      <c r="GXO37" s="84"/>
      <c r="GXP37" s="84"/>
      <c r="GXQ37" s="84"/>
      <c r="GXR37" s="84"/>
      <c r="GXS37" s="84"/>
      <c r="GXT37" s="84"/>
      <c r="GXU37" s="84"/>
      <c r="GXV37" s="84"/>
      <c r="GXW37" s="84"/>
      <c r="GXX37" s="84"/>
      <c r="GXY37" s="84"/>
      <c r="GXZ37" s="84"/>
      <c r="GYA37" s="84"/>
      <c r="GYB37" s="84"/>
      <c r="GYC37" s="84"/>
      <c r="GYD37" s="84"/>
      <c r="GYE37" s="84"/>
      <c r="GYF37" s="84"/>
      <c r="GYG37" s="84"/>
      <c r="GYH37" s="84"/>
      <c r="GYI37" s="84"/>
      <c r="GYJ37" s="84"/>
      <c r="GYK37" s="84"/>
      <c r="GYL37" s="84"/>
      <c r="GYM37" s="84"/>
      <c r="GYN37" s="84"/>
      <c r="GYO37" s="84"/>
      <c r="GYP37" s="84"/>
      <c r="GYQ37" s="84"/>
      <c r="GYR37" s="84"/>
      <c r="GYS37" s="84"/>
      <c r="GYT37" s="84"/>
      <c r="GYU37" s="84"/>
      <c r="GYV37" s="84"/>
      <c r="GYW37" s="84"/>
      <c r="GYX37" s="84"/>
      <c r="GYY37" s="84"/>
      <c r="GYZ37" s="84"/>
      <c r="GZA37" s="84"/>
      <c r="GZB37" s="84"/>
      <c r="GZC37" s="84"/>
      <c r="GZD37" s="84"/>
      <c r="GZE37" s="84"/>
      <c r="GZF37" s="84"/>
      <c r="GZG37" s="84"/>
      <c r="GZH37" s="84"/>
      <c r="GZI37" s="84"/>
      <c r="GZJ37" s="84"/>
      <c r="GZK37" s="84"/>
      <c r="GZL37" s="84"/>
      <c r="GZM37" s="84"/>
      <c r="GZN37" s="84"/>
      <c r="GZO37" s="84"/>
      <c r="GZP37" s="84"/>
      <c r="GZQ37" s="84"/>
      <c r="GZR37" s="84"/>
      <c r="GZS37" s="84"/>
      <c r="GZT37" s="84"/>
      <c r="GZU37" s="84"/>
      <c r="GZV37" s="84"/>
      <c r="GZW37" s="84"/>
      <c r="GZX37" s="84"/>
      <c r="GZY37" s="84"/>
      <c r="GZZ37" s="84"/>
      <c r="HAA37" s="84"/>
      <c r="HAB37" s="84"/>
      <c r="HAC37" s="84"/>
      <c r="HAD37" s="84"/>
      <c r="HAE37" s="84"/>
      <c r="HAF37" s="84"/>
      <c r="HAG37" s="84"/>
      <c r="HAH37" s="84"/>
      <c r="HAI37" s="84"/>
      <c r="HAJ37" s="84"/>
      <c r="HAK37" s="84"/>
      <c r="HAL37" s="84"/>
      <c r="HAM37" s="84"/>
      <c r="HAN37" s="84"/>
      <c r="HAO37" s="84"/>
      <c r="HAP37" s="84"/>
      <c r="HAQ37" s="84"/>
      <c r="HAR37" s="84"/>
      <c r="HAS37" s="84"/>
      <c r="HAT37" s="84"/>
      <c r="HAU37" s="84"/>
      <c r="HAV37" s="84"/>
      <c r="HAW37" s="84"/>
      <c r="HAX37" s="84"/>
      <c r="HAY37" s="84"/>
      <c r="HAZ37" s="84"/>
      <c r="HBA37" s="84"/>
      <c r="HBB37" s="84"/>
      <c r="HBC37" s="84"/>
      <c r="HBD37" s="84"/>
      <c r="HBE37" s="84"/>
      <c r="HBF37" s="84"/>
      <c r="HBG37" s="84"/>
      <c r="HBH37" s="84"/>
      <c r="HBI37" s="84"/>
      <c r="HBJ37" s="84"/>
      <c r="HBK37" s="84"/>
      <c r="HBL37" s="84"/>
      <c r="HBM37" s="84"/>
      <c r="HBN37" s="84"/>
      <c r="HBO37" s="84"/>
      <c r="HBP37" s="84"/>
      <c r="HBQ37" s="84"/>
      <c r="HBR37" s="84"/>
      <c r="HBS37" s="84"/>
      <c r="HBT37" s="84"/>
      <c r="HBU37" s="84"/>
      <c r="HBV37" s="84"/>
      <c r="HBW37" s="84"/>
      <c r="HBX37" s="84"/>
      <c r="HBY37" s="84"/>
      <c r="HBZ37" s="84"/>
      <c r="HCA37" s="84"/>
      <c r="HCB37" s="84"/>
      <c r="HCC37" s="84"/>
      <c r="HCD37" s="84"/>
      <c r="HCE37" s="84"/>
      <c r="HCF37" s="84"/>
      <c r="HCG37" s="84"/>
      <c r="HCH37" s="84"/>
      <c r="HCI37" s="84"/>
      <c r="HCJ37" s="84"/>
      <c r="HCK37" s="84"/>
      <c r="HCL37" s="84"/>
      <c r="HCM37" s="84"/>
      <c r="HCN37" s="84"/>
      <c r="HCO37" s="84"/>
      <c r="HCP37" s="84"/>
      <c r="HCQ37" s="84"/>
      <c r="HCR37" s="84"/>
      <c r="HCS37" s="84"/>
      <c r="HCT37" s="84"/>
      <c r="HCU37" s="84"/>
      <c r="HCV37" s="84"/>
      <c r="HCW37" s="84"/>
      <c r="HCX37" s="84"/>
      <c r="HCY37" s="84"/>
      <c r="HCZ37" s="84"/>
      <c r="HDA37" s="84"/>
      <c r="HDB37" s="84"/>
      <c r="HDC37" s="84"/>
      <c r="HDD37" s="84"/>
      <c r="HDE37" s="84"/>
      <c r="HDF37" s="84"/>
      <c r="HDG37" s="84"/>
      <c r="HDH37" s="84"/>
      <c r="HDI37" s="84"/>
      <c r="HDJ37" s="84"/>
      <c r="HDK37" s="84"/>
      <c r="HDL37" s="84"/>
      <c r="HDM37" s="84"/>
      <c r="HDN37" s="84"/>
      <c r="HDO37" s="84"/>
      <c r="HDP37" s="84"/>
      <c r="HDQ37" s="84"/>
      <c r="HDR37" s="84"/>
      <c r="HDS37" s="84"/>
      <c r="HDT37" s="84"/>
      <c r="HDU37" s="84"/>
      <c r="HDV37" s="84"/>
      <c r="HDW37" s="84"/>
      <c r="HDX37" s="84"/>
      <c r="HDY37" s="84"/>
      <c r="HDZ37" s="84"/>
      <c r="HEA37" s="84"/>
      <c r="HEB37" s="84"/>
      <c r="HEC37" s="84"/>
      <c r="HED37" s="84"/>
      <c r="HEE37" s="84"/>
      <c r="HEF37" s="84"/>
      <c r="HEG37" s="84"/>
      <c r="HEH37" s="84"/>
      <c r="HEI37" s="84"/>
      <c r="HEJ37" s="84"/>
      <c r="HEK37" s="84"/>
      <c r="HEL37" s="84"/>
      <c r="HEM37" s="84"/>
      <c r="HEN37" s="84"/>
      <c r="HEO37" s="84"/>
      <c r="HEP37" s="84"/>
      <c r="HEQ37" s="84"/>
      <c r="HER37" s="84"/>
      <c r="HES37" s="84"/>
      <c r="HET37" s="84"/>
      <c r="HEU37" s="84"/>
      <c r="HEV37" s="84"/>
      <c r="HEW37" s="84"/>
      <c r="HEX37" s="84"/>
      <c r="HEY37" s="84"/>
      <c r="HEZ37" s="84"/>
      <c r="HFA37" s="84"/>
      <c r="HFB37" s="84"/>
      <c r="HFC37" s="84"/>
      <c r="HFD37" s="84"/>
      <c r="HFE37" s="84"/>
      <c r="HFF37" s="84"/>
      <c r="HFG37" s="84"/>
      <c r="HFH37" s="84"/>
      <c r="HFI37" s="84"/>
      <c r="HFJ37" s="84"/>
      <c r="HFK37" s="84"/>
      <c r="HFL37" s="84"/>
      <c r="HFM37" s="84"/>
      <c r="HFN37" s="84"/>
      <c r="HFO37" s="84"/>
      <c r="HFP37" s="84"/>
      <c r="HFQ37" s="84"/>
      <c r="HFR37" s="84"/>
      <c r="HFS37" s="84"/>
      <c r="HFT37" s="84"/>
      <c r="HFU37" s="84"/>
      <c r="HFV37" s="84"/>
      <c r="HFW37" s="84"/>
      <c r="HFX37" s="84"/>
      <c r="HFY37" s="84"/>
      <c r="HFZ37" s="84"/>
      <c r="HGA37" s="84"/>
      <c r="HGB37" s="84"/>
      <c r="HGC37" s="84"/>
      <c r="HGD37" s="84"/>
      <c r="HGE37" s="84"/>
      <c r="HGF37" s="84"/>
      <c r="HGG37" s="84"/>
      <c r="HGH37" s="84"/>
      <c r="HGI37" s="84"/>
      <c r="HGJ37" s="84"/>
      <c r="HGK37" s="84"/>
      <c r="HGL37" s="84"/>
      <c r="HGM37" s="84"/>
      <c r="HGN37" s="84"/>
      <c r="HGO37" s="84"/>
      <c r="HGP37" s="84"/>
      <c r="HGQ37" s="84"/>
      <c r="HGR37" s="84"/>
      <c r="HGS37" s="84"/>
      <c r="HGT37" s="84"/>
      <c r="HGU37" s="84"/>
      <c r="HGV37" s="84"/>
      <c r="HGW37" s="84"/>
      <c r="HGX37" s="84"/>
      <c r="HGY37" s="84"/>
      <c r="HGZ37" s="84"/>
      <c r="HHA37" s="84"/>
      <c r="HHB37" s="84"/>
      <c r="HHC37" s="84"/>
      <c r="HHD37" s="84"/>
      <c r="HHE37" s="84"/>
      <c r="HHF37" s="84"/>
      <c r="HHG37" s="84"/>
      <c r="HHH37" s="84"/>
      <c r="HHI37" s="84"/>
      <c r="HHJ37" s="84"/>
      <c r="HHK37" s="84"/>
      <c r="HHL37" s="84"/>
      <c r="HHM37" s="84"/>
      <c r="HHN37" s="84"/>
      <c r="HHO37" s="84"/>
      <c r="HHP37" s="84"/>
      <c r="HHQ37" s="84"/>
      <c r="HHR37" s="84"/>
      <c r="HHS37" s="84"/>
      <c r="HHT37" s="84"/>
      <c r="HHU37" s="84"/>
      <c r="HHV37" s="84"/>
      <c r="HHW37" s="84"/>
      <c r="HHX37" s="84"/>
      <c r="HHY37" s="84"/>
      <c r="HHZ37" s="84"/>
      <c r="HIA37" s="84"/>
      <c r="HIB37" s="84"/>
      <c r="HIC37" s="84"/>
      <c r="HID37" s="84"/>
      <c r="HIE37" s="84"/>
      <c r="HIF37" s="84"/>
      <c r="HIG37" s="84"/>
      <c r="HIH37" s="84"/>
      <c r="HII37" s="84"/>
      <c r="HIJ37" s="84"/>
      <c r="HIK37" s="84"/>
      <c r="HIL37" s="84"/>
      <c r="HIM37" s="84"/>
      <c r="HIN37" s="84"/>
      <c r="HIO37" s="84"/>
      <c r="HIP37" s="84"/>
      <c r="HIQ37" s="84"/>
      <c r="HIR37" s="84"/>
      <c r="HIS37" s="84"/>
      <c r="HIT37" s="84"/>
      <c r="HIU37" s="84"/>
      <c r="HIV37" s="84"/>
      <c r="HIW37" s="84"/>
      <c r="HIX37" s="84"/>
      <c r="HIY37" s="84"/>
      <c r="HIZ37" s="84"/>
      <c r="HJA37" s="84"/>
      <c r="HJB37" s="84"/>
      <c r="HJC37" s="84"/>
      <c r="HJD37" s="84"/>
      <c r="HJE37" s="84"/>
      <c r="HJF37" s="84"/>
      <c r="HJG37" s="84"/>
      <c r="HJH37" s="84"/>
      <c r="HJI37" s="84"/>
      <c r="HJJ37" s="84"/>
      <c r="HJK37" s="84"/>
      <c r="HJL37" s="84"/>
      <c r="HJM37" s="84"/>
      <c r="HJN37" s="84"/>
      <c r="HJO37" s="84"/>
      <c r="HJP37" s="84"/>
      <c r="HJQ37" s="84"/>
      <c r="HJR37" s="84"/>
      <c r="HJS37" s="84"/>
      <c r="HJT37" s="84"/>
      <c r="HJU37" s="84"/>
      <c r="HJV37" s="84"/>
      <c r="HJW37" s="84"/>
      <c r="HJX37" s="84"/>
      <c r="HJY37" s="84"/>
      <c r="HJZ37" s="84"/>
      <c r="HKA37" s="84"/>
      <c r="HKB37" s="84"/>
      <c r="HKC37" s="84"/>
      <c r="HKD37" s="84"/>
      <c r="HKE37" s="84"/>
      <c r="HKF37" s="84"/>
      <c r="HKG37" s="84"/>
      <c r="HKH37" s="84"/>
      <c r="HKI37" s="84"/>
      <c r="HKJ37" s="84"/>
      <c r="HKK37" s="84"/>
      <c r="HKL37" s="84"/>
      <c r="HKM37" s="84"/>
      <c r="HKN37" s="84"/>
      <c r="HKO37" s="84"/>
      <c r="HKP37" s="84"/>
      <c r="HKQ37" s="84"/>
      <c r="HKR37" s="84"/>
      <c r="HKS37" s="84"/>
      <c r="HKT37" s="84"/>
      <c r="HKU37" s="84"/>
      <c r="HKV37" s="84"/>
      <c r="HKW37" s="84"/>
      <c r="HKX37" s="84"/>
      <c r="HKY37" s="84"/>
      <c r="HKZ37" s="84"/>
      <c r="HLA37" s="84"/>
      <c r="HLB37" s="84"/>
      <c r="HLC37" s="84"/>
      <c r="HLD37" s="84"/>
      <c r="HLE37" s="84"/>
      <c r="HLF37" s="84"/>
      <c r="HLG37" s="84"/>
      <c r="HLH37" s="84"/>
      <c r="HLI37" s="84"/>
      <c r="HLJ37" s="84"/>
      <c r="HLK37" s="84"/>
      <c r="HLL37" s="84"/>
      <c r="HLM37" s="84"/>
      <c r="HLN37" s="84"/>
      <c r="HLO37" s="84"/>
      <c r="HLP37" s="84"/>
      <c r="HLQ37" s="84"/>
      <c r="HLR37" s="84"/>
      <c r="HLS37" s="84"/>
      <c r="HLT37" s="84"/>
      <c r="HLU37" s="84"/>
      <c r="HLV37" s="84"/>
      <c r="HLW37" s="84"/>
      <c r="HLX37" s="84"/>
      <c r="HLY37" s="84"/>
      <c r="HLZ37" s="84"/>
      <c r="HMA37" s="84"/>
      <c r="HMB37" s="84"/>
      <c r="HMC37" s="84"/>
      <c r="HMD37" s="84"/>
      <c r="HME37" s="84"/>
      <c r="HMF37" s="84"/>
      <c r="HMG37" s="84"/>
      <c r="HMH37" s="84"/>
      <c r="HMI37" s="84"/>
      <c r="HMJ37" s="84"/>
      <c r="HMK37" s="84"/>
      <c r="HML37" s="84"/>
      <c r="HMM37" s="84"/>
      <c r="HMN37" s="84"/>
      <c r="HMO37" s="84"/>
      <c r="HMP37" s="84"/>
      <c r="HMQ37" s="84"/>
      <c r="HMR37" s="84"/>
      <c r="HMS37" s="84"/>
      <c r="HMT37" s="84"/>
      <c r="HMU37" s="84"/>
      <c r="HMV37" s="84"/>
      <c r="HMW37" s="84"/>
      <c r="HMX37" s="84"/>
      <c r="HMY37" s="84"/>
      <c r="HMZ37" s="84"/>
      <c r="HNA37" s="84"/>
      <c r="HNB37" s="84"/>
      <c r="HNC37" s="84"/>
      <c r="HND37" s="84"/>
      <c r="HNE37" s="84"/>
      <c r="HNF37" s="84"/>
      <c r="HNG37" s="84"/>
      <c r="HNH37" s="84"/>
      <c r="HNI37" s="84"/>
      <c r="HNJ37" s="84"/>
      <c r="HNK37" s="84"/>
      <c r="HNL37" s="84"/>
      <c r="HNM37" s="84"/>
      <c r="HNN37" s="84"/>
      <c r="HNO37" s="84"/>
      <c r="HNP37" s="84"/>
      <c r="HNQ37" s="84"/>
      <c r="HNR37" s="84"/>
      <c r="HNS37" s="84"/>
      <c r="HNT37" s="84"/>
      <c r="HNU37" s="84"/>
      <c r="HNV37" s="84"/>
      <c r="HNW37" s="84"/>
      <c r="HNX37" s="84"/>
      <c r="HNY37" s="84"/>
      <c r="HNZ37" s="84"/>
      <c r="HOA37" s="84"/>
      <c r="HOB37" s="84"/>
      <c r="HOC37" s="84"/>
      <c r="HOD37" s="84"/>
      <c r="HOE37" s="84"/>
      <c r="HOF37" s="84"/>
      <c r="HOG37" s="84"/>
      <c r="HOH37" s="84"/>
      <c r="HOI37" s="84"/>
      <c r="HOJ37" s="84"/>
      <c r="HOK37" s="84"/>
      <c r="HOL37" s="84"/>
      <c r="HOM37" s="84"/>
      <c r="HON37" s="84"/>
      <c r="HOO37" s="84"/>
      <c r="HOP37" s="84"/>
      <c r="HOQ37" s="84"/>
      <c r="HOR37" s="84"/>
      <c r="HOS37" s="84"/>
      <c r="HOT37" s="84"/>
      <c r="HOU37" s="84"/>
      <c r="HOV37" s="84"/>
      <c r="HOW37" s="84"/>
      <c r="HOX37" s="84"/>
      <c r="HOY37" s="84"/>
      <c r="HOZ37" s="84"/>
      <c r="HPA37" s="84"/>
      <c r="HPB37" s="84"/>
      <c r="HPC37" s="84"/>
      <c r="HPD37" s="84"/>
      <c r="HPE37" s="84"/>
      <c r="HPF37" s="84"/>
      <c r="HPG37" s="84"/>
      <c r="HPH37" s="84"/>
      <c r="HPI37" s="84"/>
      <c r="HPJ37" s="84"/>
      <c r="HPK37" s="84"/>
      <c r="HPL37" s="84"/>
      <c r="HPM37" s="84"/>
      <c r="HPN37" s="84"/>
      <c r="HPO37" s="84"/>
      <c r="HPP37" s="84"/>
      <c r="HPQ37" s="84"/>
      <c r="HPR37" s="84"/>
      <c r="HPS37" s="84"/>
      <c r="HPT37" s="84"/>
      <c r="HPU37" s="84"/>
      <c r="HPV37" s="84"/>
      <c r="HPW37" s="84"/>
      <c r="HPX37" s="84"/>
      <c r="HPY37" s="84"/>
      <c r="HPZ37" s="84"/>
      <c r="HQA37" s="84"/>
      <c r="HQB37" s="84"/>
      <c r="HQC37" s="84"/>
      <c r="HQD37" s="84"/>
      <c r="HQE37" s="84"/>
      <c r="HQF37" s="84"/>
      <c r="HQG37" s="84"/>
      <c r="HQH37" s="84"/>
      <c r="HQI37" s="84"/>
      <c r="HQJ37" s="84"/>
      <c r="HQK37" s="84"/>
      <c r="HQL37" s="84"/>
      <c r="HQM37" s="84"/>
      <c r="HQN37" s="84"/>
      <c r="HQO37" s="84"/>
      <c r="HQP37" s="84"/>
      <c r="HQQ37" s="84"/>
      <c r="HQR37" s="84"/>
      <c r="HQS37" s="84"/>
      <c r="HQT37" s="84"/>
      <c r="HQU37" s="84"/>
      <c r="HQV37" s="84"/>
      <c r="HQW37" s="84"/>
      <c r="HQX37" s="84"/>
      <c r="HQY37" s="84"/>
      <c r="HQZ37" s="84"/>
      <c r="HRA37" s="84"/>
      <c r="HRB37" s="84"/>
      <c r="HRC37" s="84"/>
      <c r="HRD37" s="84"/>
      <c r="HRE37" s="84"/>
      <c r="HRF37" s="84"/>
      <c r="HRG37" s="84"/>
      <c r="HRH37" s="84"/>
      <c r="HRI37" s="84"/>
      <c r="HRJ37" s="84"/>
      <c r="HRK37" s="84"/>
      <c r="HRL37" s="84"/>
      <c r="HRM37" s="84"/>
      <c r="HRN37" s="84"/>
      <c r="HRO37" s="84"/>
      <c r="HRP37" s="84"/>
      <c r="HRQ37" s="84"/>
      <c r="HRR37" s="84"/>
      <c r="HRS37" s="84"/>
      <c r="HRT37" s="84"/>
      <c r="HRU37" s="84"/>
      <c r="HRV37" s="84"/>
      <c r="HRW37" s="84"/>
      <c r="HRX37" s="84"/>
      <c r="HRY37" s="84"/>
      <c r="HRZ37" s="84"/>
      <c r="HSA37" s="84"/>
      <c r="HSB37" s="84"/>
      <c r="HSC37" s="84"/>
      <c r="HSD37" s="84"/>
      <c r="HSE37" s="84"/>
      <c r="HSF37" s="84"/>
      <c r="HSG37" s="84"/>
      <c r="HSH37" s="84"/>
      <c r="HSI37" s="84"/>
      <c r="HSJ37" s="84"/>
      <c r="HSK37" s="84"/>
      <c r="HSL37" s="84"/>
      <c r="HSM37" s="84"/>
      <c r="HSN37" s="84"/>
      <c r="HSO37" s="84"/>
      <c r="HSP37" s="84"/>
      <c r="HSQ37" s="84"/>
      <c r="HSR37" s="84"/>
      <c r="HSS37" s="84"/>
      <c r="HST37" s="84"/>
      <c r="HSU37" s="84"/>
      <c r="HSV37" s="84"/>
      <c r="HSW37" s="84"/>
      <c r="HSX37" s="84"/>
      <c r="HSY37" s="84"/>
      <c r="HSZ37" s="84"/>
      <c r="HTA37" s="84"/>
      <c r="HTB37" s="84"/>
      <c r="HTC37" s="84"/>
      <c r="HTD37" s="84"/>
      <c r="HTE37" s="84"/>
      <c r="HTF37" s="84"/>
      <c r="HTG37" s="84"/>
      <c r="HTH37" s="84"/>
      <c r="HTI37" s="84"/>
      <c r="HTJ37" s="84"/>
      <c r="HTK37" s="84"/>
      <c r="HTL37" s="84"/>
      <c r="HTM37" s="84"/>
      <c r="HTN37" s="84"/>
      <c r="HTO37" s="84"/>
      <c r="HTP37" s="84"/>
      <c r="HTQ37" s="84"/>
      <c r="HTR37" s="84"/>
      <c r="HTS37" s="84"/>
      <c r="HTT37" s="84"/>
      <c r="HTU37" s="84"/>
      <c r="HTV37" s="84"/>
      <c r="HTW37" s="84"/>
      <c r="HTX37" s="84"/>
      <c r="HTY37" s="84"/>
      <c r="HTZ37" s="84"/>
      <c r="HUA37" s="84"/>
      <c r="HUB37" s="84"/>
      <c r="HUC37" s="84"/>
      <c r="HUD37" s="84"/>
      <c r="HUE37" s="84"/>
      <c r="HUF37" s="84"/>
      <c r="HUG37" s="84"/>
      <c r="HUH37" s="84"/>
      <c r="HUI37" s="84"/>
      <c r="HUJ37" s="84"/>
      <c r="HUK37" s="84"/>
      <c r="HUL37" s="84"/>
      <c r="HUM37" s="84"/>
      <c r="HUN37" s="84"/>
      <c r="HUO37" s="84"/>
      <c r="HUP37" s="84"/>
      <c r="HUQ37" s="84"/>
      <c r="HUR37" s="84"/>
      <c r="HUS37" s="84"/>
      <c r="HUT37" s="84"/>
      <c r="HUU37" s="84"/>
      <c r="HUV37" s="84"/>
      <c r="HUW37" s="84"/>
      <c r="HUX37" s="84"/>
      <c r="HUY37" s="84"/>
      <c r="HUZ37" s="84"/>
      <c r="HVA37" s="84"/>
      <c r="HVB37" s="84"/>
      <c r="HVC37" s="84"/>
      <c r="HVD37" s="84"/>
      <c r="HVE37" s="84"/>
      <c r="HVF37" s="84"/>
      <c r="HVG37" s="84"/>
      <c r="HVH37" s="84"/>
      <c r="HVI37" s="84"/>
      <c r="HVJ37" s="84"/>
      <c r="HVK37" s="84"/>
      <c r="HVL37" s="84"/>
      <c r="HVM37" s="84"/>
      <c r="HVN37" s="84"/>
      <c r="HVO37" s="84"/>
      <c r="HVP37" s="84"/>
      <c r="HVQ37" s="84"/>
      <c r="HVR37" s="84"/>
      <c r="HVS37" s="84"/>
      <c r="HVT37" s="84"/>
      <c r="HVU37" s="84"/>
      <c r="HVV37" s="84"/>
      <c r="HVW37" s="84"/>
      <c r="HVX37" s="84"/>
      <c r="HVY37" s="84"/>
      <c r="HVZ37" s="84"/>
      <c r="HWA37" s="84"/>
      <c r="HWB37" s="84"/>
      <c r="HWC37" s="84"/>
      <c r="HWD37" s="84"/>
      <c r="HWE37" s="84"/>
      <c r="HWF37" s="84"/>
      <c r="HWG37" s="84"/>
      <c r="HWH37" s="84"/>
      <c r="HWI37" s="84"/>
      <c r="HWJ37" s="84"/>
      <c r="HWK37" s="84"/>
      <c r="HWL37" s="84"/>
      <c r="HWM37" s="84"/>
      <c r="HWN37" s="84"/>
      <c r="HWO37" s="84"/>
      <c r="HWP37" s="84"/>
      <c r="HWQ37" s="84"/>
      <c r="HWR37" s="84"/>
      <c r="HWS37" s="84"/>
      <c r="HWT37" s="84"/>
      <c r="HWU37" s="84"/>
      <c r="HWV37" s="84"/>
      <c r="HWW37" s="84"/>
      <c r="HWX37" s="84"/>
      <c r="HWY37" s="84"/>
      <c r="HWZ37" s="84"/>
      <c r="HXA37" s="84"/>
      <c r="HXB37" s="84"/>
      <c r="HXC37" s="84"/>
      <c r="HXD37" s="84"/>
      <c r="HXE37" s="84"/>
      <c r="HXF37" s="84"/>
      <c r="HXG37" s="84"/>
      <c r="HXH37" s="84"/>
      <c r="HXI37" s="84"/>
      <c r="HXJ37" s="84"/>
      <c r="HXK37" s="84"/>
      <c r="HXL37" s="84"/>
      <c r="HXM37" s="84"/>
      <c r="HXN37" s="84"/>
      <c r="HXO37" s="84"/>
      <c r="HXP37" s="84"/>
      <c r="HXQ37" s="84"/>
      <c r="HXR37" s="84"/>
      <c r="HXS37" s="84"/>
      <c r="HXT37" s="84"/>
      <c r="HXU37" s="84"/>
      <c r="HXV37" s="84"/>
      <c r="HXW37" s="84"/>
      <c r="HXX37" s="84"/>
      <c r="HXY37" s="84"/>
      <c r="HXZ37" s="84"/>
      <c r="HYA37" s="84"/>
      <c r="HYB37" s="84"/>
      <c r="HYC37" s="84"/>
      <c r="HYD37" s="84"/>
      <c r="HYE37" s="84"/>
      <c r="HYF37" s="84"/>
      <c r="HYG37" s="84"/>
      <c r="HYH37" s="84"/>
      <c r="HYI37" s="84"/>
      <c r="HYJ37" s="84"/>
      <c r="HYK37" s="84"/>
      <c r="HYL37" s="84"/>
      <c r="HYM37" s="84"/>
      <c r="HYN37" s="84"/>
      <c r="HYO37" s="84"/>
      <c r="HYP37" s="84"/>
      <c r="HYQ37" s="84"/>
      <c r="HYR37" s="84"/>
      <c r="HYS37" s="84"/>
      <c r="HYT37" s="84"/>
      <c r="HYU37" s="84"/>
      <c r="HYV37" s="84"/>
      <c r="HYW37" s="84"/>
      <c r="HYX37" s="84"/>
      <c r="HYY37" s="84"/>
      <c r="HYZ37" s="84"/>
      <c r="HZA37" s="84"/>
      <c r="HZB37" s="84"/>
      <c r="HZC37" s="84"/>
      <c r="HZD37" s="84"/>
      <c r="HZE37" s="84"/>
      <c r="HZF37" s="84"/>
      <c r="HZG37" s="84"/>
      <c r="HZH37" s="84"/>
      <c r="HZI37" s="84"/>
      <c r="HZJ37" s="84"/>
      <c r="HZK37" s="84"/>
      <c r="HZL37" s="84"/>
      <c r="HZM37" s="84"/>
      <c r="HZN37" s="84"/>
      <c r="HZO37" s="84"/>
      <c r="HZP37" s="84"/>
      <c r="HZQ37" s="84"/>
      <c r="HZR37" s="84"/>
      <c r="HZS37" s="84"/>
      <c r="HZT37" s="84"/>
      <c r="HZU37" s="84"/>
      <c r="HZV37" s="84"/>
      <c r="HZW37" s="84"/>
      <c r="HZX37" s="84"/>
      <c r="HZY37" s="84"/>
      <c r="HZZ37" s="84"/>
      <c r="IAA37" s="84"/>
      <c r="IAB37" s="84"/>
      <c r="IAC37" s="84"/>
      <c r="IAD37" s="84"/>
      <c r="IAE37" s="84"/>
      <c r="IAF37" s="84"/>
      <c r="IAG37" s="84"/>
      <c r="IAH37" s="84"/>
      <c r="IAI37" s="84"/>
      <c r="IAJ37" s="84"/>
      <c r="IAK37" s="84"/>
      <c r="IAL37" s="84"/>
      <c r="IAM37" s="84"/>
      <c r="IAN37" s="84"/>
      <c r="IAO37" s="84"/>
      <c r="IAP37" s="84"/>
      <c r="IAQ37" s="84"/>
      <c r="IAR37" s="84"/>
      <c r="IAS37" s="84"/>
      <c r="IAT37" s="84"/>
      <c r="IAU37" s="84"/>
      <c r="IAV37" s="84"/>
      <c r="IAW37" s="84"/>
      <c r="IAX37" s="84"/>
      <c r="IAY37" s="84"/>
      <c r="IAZ37" s="84"/>
      <c r="IBA37" s="84"/>
      <c r="IBB37" s="84"/>
      <c r="IBC37" s="84"/>
      <c r="IBD37" s="84"/>
      <c r="IBE37" s="84"/>
      <c r="IBF37" s="84"/>
      <c r="IBG37" s="84"/>
      <c r="IBH37" s="84"/>
      <c r="IBI37" s="84"/>
      <c r="IBJ37" s="84"/>
      <c r="IBK37" s="84"/>
      <c r="IBL37" s="84"/>
      <c r="IBM37" s="84"/>
      <c r="IBN37" s="84"/>
      <c r="IBO37" s="84"/>
      <c r="IBP37" s="84"/>
      <c r="IBQ37" s="84"/>
      <c r="IBR37" s="84"/>
      <c r="IBS37" s="84"/>
      <c r="IBT37" s="84"/>
      <c r="IBU37" s="84"/>
      <c r="IBV37" s="84"/>
      <c r="IBW37" s="84"/>
      <c r="IBX37" s="84"/>
      <c r="IBY37" s="84"/>
      <c r="IBZ37" s="84"/>
      <c r="ICA37" s="84"/>
      <c r="ICB37" s="84"/>
      <c r="ICC37" s="84"/>
      <c r="ICD37" s="84"/>
      <c r="ICE37" s="84"/>
      <c r="ICF37" s="84"/>
      <c r="ICG37" s="84"/>
      <c r="ICH37" s="84"/>
      <c r="ICI37" s="84"/>
      <c r="ICJ37" s="84"/>
      <c r="ICK37" s="84"/>
      <c r="ICL37" s="84"/>
      <c r="ICM37" s="84"/>
      <c r="ICN37" s="84"/>
      <c r="ICO37" s="84"/>
      <c r="ICP37" s="84"/>
      <c r="ICQ37" s="84"/>
      <c r="ICR37" s="84"/>
      <c r="ICS37" s="84"/>
      <c r="ICT37" s="84"/>
      <c r="ICU37" s="84"/>
      <c r="ICV37" s="84"/>
      <c r="ICW37" s="84"/>
      <c r="ICX37" s="84"/>
      <c r="ICY37" s="84"/>
      <c r="ICZ37" s="84"/>
      <c r="IDA37" s="84"/>
      <c r="IDB37" s="84"/>
      <c r="IDC37" s="84"/>
      <c r="IDD37" s="84"/>
      <c r="IDE37" s="84"/>
      <c r="IDF37" s="84"/>
      <c r="IDG37" s="84"/>
      <c r="IDH37" s="84"/>
      <c r="IDI37" s="84"/>
      <c r="IDJ37" s="84"/>
      <c r="IDK37" s="84"/>
      <c r="IDL37" s="84"/>
      <c r="IDM37" s="84"/>
      <c r="IDN37" s="84"/>
      <c r="IDO37" s="84"/>
      <c r="IDP37" s="84"/>
      <c r="IDQ37" s="84"/>
      <c r="IDR37" s="84"/>
      <c r="IDS37" s="84"/>
      <c r="IDT37" s="84"/>
      <c r="IDU37" s="84"/>
      <c r="IDV37" s="84"/>
      <c r="IDW37" s="84"/>
      <c r="IDX37" s="84"/>
      <c r="IDY37" s="84"/>
      <c r="IDZ37" s="84"/>
      <c r="IEA37" s="84"/>
      <c r="IEB37" s="84"/>
      <c r="IEC37" s="84"/>
      <c r="IED37" s="84"/>
      <c r="IEE37" s="84"/>
      <c r="IEF37" s="84"/>
      <c r="IEG37" s="84"/>
      <c r="IEH37" s="84"/>
      <c r="IEI37" s="84"/>
      <c r="IEJ37" s="84"/>
      <c r="IEK37" s="84"/>
      <c r="IEL37" s="84"/>
      <c r="IEM37" s="84"/>
      <c r="IEN37" s="84"/>
      <c r="IEO37" s="84"/>
      <c r="IEP37" s="84"/>
      <c r="IEQ37" s="84"/>
      <c r="IER37" s="84"/>
      <c r="IES37" s="84"/>
      <c r="IET37" s="84"/>
      <c r="IEU37" s="84"/>
      <c r="IEV37" s="84"/>
      <c r="IEW37" s="84"/>
      <c r="IEX37" s="84"/>
      <c r="IEY37" s="84"/>
      <c r="IEZ37" s="84"/>
      <c r="IFA37" s="84"/>
      <c r="IFB37" s="84"/>
      <c r="IFC37" s="84"/>
      <c r="IFD37" s="84"/>
      <c r="IFE37" s="84"/>
      <c r="IFF37" s="84"/>
      <c r="IFG37" s="84"/>
      <c r="IFH37" s="84"/>
      <c r="IFI37" s="84"/>
      <c r="IFJ37" s="84"/>
      <c r="IFK37" s="84"/>
      <c r="IFL37" s="84"/>
      <c r="IFM37" s="84"/>
      <c r="IFN37" s="84"/>
      <c r="IFO37" s="84"/>
      <c r="IFP37" s="84"/>
      <c r="IFQ37" s="84"/>
      <c r="IFR37" s="84"/>
      <c r="IFS37" s="84"/>
      <c r="IFT37" s="84"/>
      <c r="IFU37" s="84"/>
      <c r="IFV37" s="84"/>
      <c r="IFW37" s="84"/>
      <c r="IFX37" s="84"/>
      <c r="IFY37" s="84"/>
      <c r="IFZ37" s="84"/>
      <c r="IGA37" s="84"/>
      <c r="IGB37" s="84"/>
      <c r="IGC37" s="84"/>
      <c r="IGD37" s="84"/>
      <c r="IGE37" s="84"/>
      <c r="IGF37" s="84"/>
      <c r="IGG37" s="84"/>
      <c r="IGH37" s="84"/>
      <c r="IGI37" s="84"/>
      <c r="IGJ37" s="84"/>
      <c r="IGK37" s="84"/>
      <c r="IGL37" s="84"/>
      <c r="IGM37" s="84"/>
      <c r="IGN37" s="84"/>
      <c r="IGO37" s="84"/>
      <c r="IGP37" s="84"/>
      <c r="IGQ37" s="84"/>
      <c r="IGR37" s="84"/>
      <c r="IGS37" s="84"/>
      <c r="IGT37" s="84"/>
      <c r="IGU37" s="84"/>
      <c r="IGV37" s="84"/>
      <c r="IGW37" s="84"/>
      <c r="IGX37" s="84"/>
      <c r="IGY37" s="84"/>
      <c r="IGZ37" s="84"/>
      <c r="IHA37" s="84"/>
      <c r="IHB37" s="84"/>
      <c r="IHC37" s="84"/>
      <c r="IHD37" s="84"/>
      <c r="IHE37" s="84"/>
      <c r="IHF37" s="84"/>
      <c r="IHG37" s="84"/>
      <c r="IHH37" s="84"/>
      <c r="IHI37" s="84"/>
      <c r="IHJ37" s="84"/>
      <c r="IHK37" s="84"/>
      <c r="IHL37" s="84"/>
      <c r="IHM37" s="84"/>
      <c r="IHN37" s="84"/>
      <c r="IHO37" s="84"/>
      <c r="IHP37" s="84"/>
      <c r="IHQ37" s="84"/>
      <c r="IHR37" s="84"/>
      <c r="IHS37" s="84"/>
      <c r="IHT37" s="84"/>
      <c r="IHU37" s="84"/>
      <c r="IHV37" s="84"/>
      <c r="IHW37" s="84"/>
      <c r="IHX37" s="84"/>
      <c r="IHY37" s="84"/>
      <c r="IHZ37" s="84"/>
      <c r="IIA37" s="84"/>
      <c r="IIB37" s="84"/>
      <c r="IIC37" s="84"/>
      <c r="IID37" s="84"/>
      <c r="IIE37" s="84"/>
      <c r="IIF37" s="84"/>
      <c r="IIG37" s="84"/>
      <c r="IIH37" s="84"/>
      <c r="III37" s="84"/>
      <c r="IIJ37" s="84"/>
      <c r="IIK37" s="84"/>
      <c r="IIL37" s="84"/>
      <c r="IIM37" s="84"/>
      <c r="IIN37" s="84"/>
      <c r="IIO37" s="84"/>
      <c r="IIP37" s="84"/>
      <c r="IIQ37" s="84"/>
      <c r="IIR37" s="84"/>
      <c r="IIS37" s="84"/>
      <c r="IIT37" s="84"/>
      <c r="IIU37" s="84"/>
      <c r="IIV37" s="84"/>
      <c r="IIW37" s="84"/>
      <c r="IIX37" s="84"/>
      <c r="IIY37" s="84"/>
      <c r="IIZ37" s="84"/>
      <c r="IJA37" s="84"/>
      <c r="IJB37" s="84"/>
      <c r="IJC37" s="84"/>
      <c r="IJD37" s="84"/>
      <c r="IJE37" s="84"/>
      <c r="IJF37" s="84"/>
      <c r="IJG37" s="84"/>
      <c r="IJH37" s="84"/>
      <c r="IJI37" s="84"/>
      <c r="IJJ37" s="84"/>
      <c r="IJK37" s="84"/>
      <c r="IJL37" s="84"/>
      <c r="IJM37" s="84"/>
      <c r="IJN37" s="84"/>
      <c r="IJO37" s="84"/>
      <c r="IJP37" s="84"/>
      <c r="IJQ37" s="84"/>
      <c r="IJR37" s="84"/>
      <c r="IJS37" s="84"/>
      <c r="IJT37" s="84"/>
      <c r="IJU37" s="84"/>
      <c r="IJV37" s="84"/>
      <c r="IJW37" s="84"/>
      <c r="IJX37" s="84"/>
      <c r="IJY37" s="84"/>
      <c r="IJZ37" s="84"/>
      <c r="IKA37" s="84"/>
      <c r="IKB37" s="84"/>
      <c r="IKC37" s="84"/>
      <c r="IKD37" s="84"/>
      <c r="IKE37" s="84"/>
      <c r="IKF37" s="84"/>
      <c r="IKG37" s="84"/>
      <c r="IKH37" s="84"/>
      <c r="IKI37" s="84"/>
      <c r="IKJ37" s="84"/>
      <c r="IKK37" s="84"/>
      <c r="IKL37" s="84"/>
      <c r="IKM37" s="84"/>
      <c r="IKN37" s="84"/>
      <c r="IKO37" s="84"/>
      <c r="IKP37" s="84"/>
      <c r="IKQ37" s="84"/>
      <c r="IKR37" s="84"/>
      <c r="IKS37" s="84"/>
      <c r="IKT37" s="84"/>
      <c r="IKU37" s="84"/>
      <c r="IKV37" s="84"/>
      <c r="IKW37" s="84"/>
      <c r="IKX37" s="84"/>
      <c r="IKY37" s="84"/>
      <c r="IKZ37" s="84"/>
      <c r="ILA37" s="84"/>
      <c r="ILB37" s="84"/>
      <c r="ILC37" s="84"/>
      <c r="ILD37" s="84"/>
      <c r="ILE37" s="84"/>
      <c r="ILF37" s="84"/>
      <c r="ILG37" s="84"/>
      <c r="ILH37" s="84"/>
      <c r="ILI37" s="84"/>
      <c r="ILJ37" s="84"/>
      <c r="ILK37" s="84"/>
      <c r="ILL37" s="84"/>
      <c r="ILM37" s="84"/>
      <c r="ILN37" s="84"/>
      <c r="ILO37" s="84"/>
      <c r="ILP37" s="84"/>
      <c r="ILQ37" s="84"/>
      <c r="ILR37" s="84"/>
      <c r="ILS37" s="84"/>
      <c r="ILT37" s="84"/>
      <c r="ILU37" s="84"/>
      <c r="ILV37" s="84"/>
      <c r="ILW37" s="84"/>
      <c r="ILX37" s="84"/>
      <c r="ILY37" s="84"/>
      <c r="ILZ37" s="84"/>
      <c r="IMA37" s="84"/>
      <c r="IMB37" s="84"/>
      <c r="IMC37" s="84"/>
      <c r="IMD37" s="84"/>
      <c r="IME37" s="84"/>
      <c r="IMF37" s="84"/>
      <c r="IMG37" s="84"/>
      <c r="IMH37" s="84"/>
      <c r="IMI37" s="84"/>
      <c r="IMJ37" s="84"/>
      <c r="IMK37" s="84"/>
      <c r="IML37" s="84"/>
      <c r="IMM37" s="84"/>
      <c r="IMN37" s="84"/>
      <c r="IMO37" s="84"/>
      <c r="IMP37" s="84"/>
      <c r="IMQ37" s="84"/>
      <c r="IMR37" s="84"/>
      <c r="IMS37" s="84"/>
      <c r="IMT37" s="84"/>
      <c r="IMU37" s="84"/>
      <c r="IMV37" s="84"/>
      <c r="IMW37" s="84"/>
      <c r="IMX37" s="84"/>
      <c r="IMY37" s="84"/>
      <c r="IMZ37" s="84"/>
      <c r="INA37" s="84"/>
      <c r="INB37" s="84"/>
      <c r="INC37" s="84"/>
      <c r="IND37" s="84"/>
      <c r="INE37" s="84"/>
      <c r="INF37" s="84"/>
      <c r="ING37" s="84"/>
      <c r="INH37" s="84"/>
      <c r="INI37" s="84"/>
      <c r="INJ37" s="84"/>
      <c r="INK37" s="84"/>
      <c r="INL37" s="84"/>
      <c r="INM37" s="84"/>
      <c r="INN37" s="84"/>
      <c r="INO37" s="84"/>
      <c r="INP37" s="84"/>
      <c r="INQ37" s="84"/>
      <c r="INR37" s="84"/>
      <c r="INS37" s="84"/>
      <c r="INT37" s="84"/>
      <c r="INU37" s="84"/>
      <c r="INV37" s="84"/>
      <c r="INW37" s="84"/>
      <c r="INX37" s="84"/>
      <c r="INY37" s="84"/>
      <c r="INZ37" s="84"/>
      <c r="IOA37" s="84"/>
      <c r="IOB37" s="84"/>
      <c r="IOC37" s="84"/>
      <c r="IOD37" s="84"/>
      <c r="IOE37" s="84"/>
      <c r="IOF37" s="84"/>
      <c r="IOG37" s="84"/>
      <c r="IOH37" s="84"/>
      <c r="IOI37" s="84"/>
      <c r="IOJ37" s="84"/>
      <c r="IOK37" s="84"/>
      <c r="IOL37" s="84"/>
      <c r="IOM37" s="84"/>
      <c r="ION37" s="84"/>
      <c r="IOO37" s="84"/>
      <c r="IOP37" s="84"/>
      <c r="IOQ37" s="84"/>
      <c r="IOR37" s="84"/>
      <c r="IOS37" s="84"/>
      <c r="IOT37" s="84"/>
      <c r="IOU37" s="84"/>
      <c r="IOV37" s="84"/>
      <c r="IOW37" s="84"/>
      <c r="IOX37" s="84"/>
      <c r="IOY37" s="84"/>
      <c r="IOZ37" s="84"/>
      <c r="IPA37" s="84"/>
      <c r="IPB37" s="84"/>
      <c r="IPC37" s="84"/>
      <c r="IPD37" s="84"/>
      <c r="IPE37" s="84"/>
      <c r="IPF37" s="84"/>
      <c r="IPG37" s="84"/>
      <c r="IPH37" s="84"/>
      <c r="IPI37" s="84"/>
      <c r="IPJ37" s="84"/>
      <c r="IPK37" s="84"/>
      <c r="IPL37" s="84"/>
      <c r="IPM37" s="84"/>
      <c r="IPN37" s="84"/>
      <c r="IPO37" s="84"/>
      <c r="IPP37" s="84"/>
      <c r="IPQ37" s="84"/>
      <c r="IPR37" s="84"/>
      <c r="IPS37" s="84"/>
      <c r="IPT37" s="84"/>
      <c r="IPU37" s="84"/>
      <c r="IPV37" s="84"/>
      <c r="IPW37" s="84"/>
      <c r="IPX37" s="84"/>
      <c r="IPY37" s="84"/>
      <c r="IPZ37" s="84"/>
      <c r="IQA37" s="84"/>
      <c r="IQB37" s="84"/>
      <c r="IQC37" s="84"/>
      <c r="IQD37" s="84"/>
      <c r="IQE37" s="84"/>
      <c r="IQF37" s="84"/>
      <c r="IQG37" s="84"/>
      <c r="IQH37" s="84"/>
      <c r="IQI37" s="84"/>
      <c r="IQJ37" s="84"/>
      <c r="IQK37" s="84"/>
      <c r="IQL37" s="84"/>
      <c r="IQM37" s="84"/>
      <c r="IQN37" s="84"/>
      <c r="IQO37" s="84"/>
      <c r="IQP37" s="84"/>
      <c r="IQQ37" s="84"/>
      <c r="IQR37" s="84"/>
      <c r="IQS37" s="84"/>
      <c r="IQT37" s="84"/>
      <c r="IQU37" s="84"/>
      <c r="IQV37" s="84"/>
      <c r="IQW37" s="84"/>
      <c r="IQX37" s="84"/>
      <c r="IQY37" s="84"/>
      <c r="IQZ37" s="84"/>
      <c r="IRA37" s="84"/>
      <c r="IRB37" s="84"/>
      <c r="IRC37" s="84"/>
      <c r="IRD37" s="84"/>
      <c r="IRE37" s="84"/>
      <c r="IRF37" s="84"/>
      <c r="IRG37" s="84"/>
      <c r="IRH37" s="84"/>
      <c r="IRI37" s="84"/>
      <c r="IRJ37" s="84"/>
      <c r="IRK37" s="84"/>
      <c r="IRL37" s="84"/>
      <c r="IRM37" s="84"/>
      <c r="IRN37" s="84"/>
      <c r="IRO37" s="84"/>
      <c r="IRP37" s="84"/>
      <c r="IRQ37" s="84"/>
      <c r="IRR37" s="84"/>
      <c r="IRS37" s="84"/>
      <c r="IRT37" s="84"/>
      <c r="IRU37" s="84"/>
      <c r="IRV37" s="84"/>
      <c r="IRW37" s="84"/>
      <c r="IRX37" s="84"/>
      <c r="IRY37" s="84"/>
      <c r="IRZ37" s="84"/>
      <c r="ISA37" s="84"/>
      <c r="ISB37" s="84"/>
      <c r="ISC37" s="84"/>
      <c r="ISD37" s="84"/>
      <c r="ISE37" s="84"/>
      <c r="ISF37" s="84"/>
      <c r="ISG37" s="84"/>
      <c r="ISH37" s="84"/>
      <c r="ISI37" s="84"/>
      <c r="ISJ37" s="84"/>
      <c r="ISK37" s="84"/>
      <c r="ISL37" s="84"/>
      <c r="ISM37" s="84"/>
      <c r="ISN37" s="84"/>
      <c r="ISO37" s="84"/>
      <c r="ISP37" s="84"/>
      <c r="ISQ37" s="84"/>
      <c r="ISR37" s="84"/>
      <c r="ISS37" s="84"/>
      <c r="IST37" s="84"/>
      <c r="ISU37" s="84"/>
      <c r="ISV37" s="84"/>
      <c r="ISW37" s="84"/>
      <c r="ISX37" s="84"/>
      <c r="ISY37" s="84"/>
      <c r="ISZ37" s="84"/>
      <c r="ITA37" s="84"/>
      <c r="ITB37" s="84"/>
      <c r="ITC37" s="84"/>
      <c r="ITD37" s="84"/>
      <c r="ITE37" s="84"/>
      <c r="ITF37" s="84"/>
      <c r="ITG37" s="84"/>
      <c r="ITH37" s="84"/>
      <c r="ITI37" s="84"/>
      <c r="ITJ37" s="84"/>
      <c r="ITK37" s="84"/>
      <c r="ITL37" s="84"/>
      <c r="ITM37" s="84"/>
      <c r="ITN37" s="84"/>
      <c r="ITO37" s="84"/>
      <c r="ITP37" s="84"/>
      <c r="ITQ37" s="84"/>
      <c r="ITR37" s="84"/>
      <c r="ITS37" s="84"/>
      <c r="ITT37" s="84"/>
      <c r="ITU37" s="84"/>
      <c r="ITV37" s="84"/>
      <c r="ITW37" s="84"/>
      <c r="ITX37" s="84"/>
      <c r="ITY37" s="84"/>
      <c r="ITZ37" s="84"/>
      <c r="IUA37" s="84"/>
      <c r="IUB37" s="84"/>
      <c r="IUC37" s="84"/>
      <c r="IUD37" s="84"/>
      <c r="IUE37" s="84"/>
      <c r="IUF37" s="84"/>
      <c r="IUG37" s="84"/>
      <c r="IUH37" s="84"/>
      <c r="IUI37" s="84"/>
      <c r="IUJ37" s="84"/>
      <c r="IUK37" s="84"/>
      <c r="IUL37" s="84"/>
      <c r="IUM37" s="84"/>
      <c r="IUN37" s="84"/>
      <c r="IUO37" s="84"/>
      <c r="IUP37" s="84"/>
      <c r="IUQ37" s="84"/>
      <c r="IUR37" s="84"/>
      <c r="IUS37" s="84"/>
      <c r="IUT37" s="84"/>
      <c r="IUU37" s="84"/>
      <c r="IUV37" s="84"/>
      <c r="IUW37" s="84"/>
      <c r="IUX37" s="84"/>
      <c r="IUY37" s="84"/>
      <c r="IUZ37" s="84"/>
      <c r="IVA37" s="84"/>
      <c r="IVB37" s="84"/>
      <c r="IVC37" s="84"/>
      <c r="IVD37" s="84"/>
      <c r="IVE37" s="84"/>
      <c r="IVF37" s="84"/>
      <c r="IVG37" s="84"/>
      <c r="IVH37" s="84"/>
      <c r="IVI37" s="84"/>
      <c r="IVJ37" s="84"/>
      <c r="IVK37" s="84"/>
      <c r="IVL37" s="84"/>
      <c r="IVM37" s="84"/>
      <c r="IVN37" s="84"/>
      <c r="IVO37" s="84"/>
      <c r="IVP37" s="84"/>
      <c r="IVQ37" s="84"/>
      <c r="IVR37" s="84"/>
      <c r="IVS37" s="84"/>
      <c r="IVT37" s="84"/>
      <c r="IVU37" s="84"/>
      <c r="IVV37" s="84"/>
      <c r="IVW37" s="84"/>
      <c r="IVX37" s="84"/>
      <c r="IVY37" s="84"/>
      <c r="IVZ37" s="84"/>
      <c r="IWA37" s="84"/>
      <c r="IWB37" s="84"/>
      <c r="IWC37" s="84"/>
      <c r="IWD37" s="84"/>
      <c r="IWE37" s="84"/>
      <c r="IWF37" s="84"/>
      <c r="IWG37" s="84"/>
      <c r="IWH37" s="84"/>
      <c r="IWI37" s="84"/>
      <c r="IWJ37" s="84"/>
      <c r="IWK37" s="84"/>
      <c r="IWL37" s="84"/>
      <c r="IWM37" s="84"/>
      <c r="IWN37" s="84"/>
      <c r="IWO37" s="84"/>
      <c r="IWP37" s="84"/>
      <c r="IWQ37" s="84"/>
      <c r="IWR37" s="84"/>
      <c r="IWS37" s="84"/>
      <c r="IWT37" s="84"/>
      <c r="IWU37" s="84"/>
      <c r="IWV37" s="84"/>
      <c r="IWW37" s="84"/>
      <c r="IWX37" s="84"/>
      <c r="IWY37" s="84"/>
      <c r="IWZ37" s="84"/>
      <c r="IXA37" s="84"/>
      <c r="IXB37" s="84"/>
      <c r="IXC37" s="84"/>
      <c r="IXD37" s="84"/>
      <c r="IXE37" s="84"/>
      <c r="IXF37" s="84"/>
      <c r="IXG37" s="84"/>
      <c r="IXH37" s="84"/>
      <c r="IXI37" s="84"/>
      <c r="IXJ37" s="84"/>
      <c r="IXK37" s="84"/>
      <c r="IXL37" s="84"/>
      <c r="IXM37" s="84"/>
      <c r="IXN37" s="84"/>
      <c r="IXO37" s="84"/>
      <c r="IXP37" s="84"/>
      <c r="IXQ37" s="84"/>
      <c r="IXR37" s="84"/>
      <c r="IXS37" s="84"/>
      <c r="IXT37" s="84"/>
      <c r="IXU37" s="84"/>
      <c r="IXV37" s="84"/>
      <c r="IXW37" s="84"/>
      <c r="IXX37" s="84"/>
      <c r="IXY37" s="84"/>
      <c r="IXZ37" s="84"/>
      <c r="IYA37" s="84"/>
      <c r="IYB37" s="84"/>
      <c r="IYC37" s="84"/>
      <c r="IYD37" s="84"/>
      <c r="IYE37" s="84"/>
      <c r="IYF37" s="84"/>
      <c r="IYG37" s="84"/>
      <c r="IYH37" s="84"/>
      <c r="IYI37" s="84"/>
      <c r="IYJ37" s="84"/>
      <c r="IYK37" s="84"/>
      <c r="IYL37" s="84"/>
      <c r="IYM37" s="84"/>
      <c r="IYN37" s="84"/>
      <c r="IYO37" s="84"/>
      <c r="IYP37" s="84"/>
      <c r="IYQ37" s="84"/>
      <c r="IYR37" s="84"/>
      <c r="IYS37" s="84"/>
      <c r="IYT37" s="84"/>
      <c r="IYU37" s="84"/>
      <c r="IYV37" s="84"/>
      <c r="IYW37" s="84"/>
      <c r="IYX37" s="84"/>
      <c r="IYY37" s="84"/>
      <c r="IYZ37" s="84"/>
      <c r="IZA37" s="84"/>
      <c r="IZB37" s="84"/>
      <c r="IZC37" s="84"/>
      <c r="IZD37" s="84"/>
      <c r="IZE37" s="84"/>
      <c r="IZF37" s="84"/>
      <c r="IZG37" s="84"/>
      <c r="IZH37" s="84"/>
      <c r="IZI37" s="84"/>
      <c r="IZJ37" s="84"/>
      <c r="IZK37" s="84"/>
      <c r="IZL37" s="84"/>
      <c r="IZM37" s="84"/>
      <c r="IZN37" s="84"/>
      <c r="IZO37" s="84"/>
      <c r="IZP37" s="84"/>
      <c r="IZQ37" s="84"/>
      <c r="IZR37" s="84"/>
      <c r="IZS37" s="84"/>
      <c r="IZT37" s="84"/>
      <c r="IZU37" s="84"/>
      <c r="IZV37" s="84"/>
      <c r="IZW37" s="84"/>
      <c r="IZX37" s="84"/>
      <c r="IZY37" s="84"/>
      <c r="IZZ37" s="84"/>
      <c r="JAA37" s="84"/>
      <c r="JAB37" s="84"/>
      <c r="JAC37" s="84"/>
      <c r="JAD37" s="84"/>
      <c r="JAE37" s="84"/>
      <c r="JAF37" s="84"/>
      <c r="JAG37" s="84"/>
      <c r="JAH37" s="84"/>
      <c r="JAI37" s="84"/>
      <c r="JAJ37" s="84"/>
      <c r="JAK37" s="84"/>
      <c r="JAL37" s="84"/>
      <c r="JAM37" s="84"/>
      <c r="JAN37" s="84"/>
      <c r="JAO37" s="84"/>
      <c r="JAP37" s="84"/>
      <c r="JAQ37" s="84"/>
      <c r="JAR37" s="84"/>
      <c r="JAS37" s="84"/>
      <c r="JAT37" s="84"/>
      <c r="JAU37" s="84"/>
      <c r="JAV37" s="84"/>
      <c r="JAW37" s="84"/>
      <c r="JAX37" s="84"/>
      <c r="JAY37" s="84"/>
      <c r="JAZ37" s="84"/>
      <c r="JBA37" s="84"/>
      <c r="JBB37" s="84"/>
      <c r="JBC37" s="84"/>
      <c r="JBD37" s="84"/>
      <c r="JBE37" s="84"/>
      <c r="JBF37" s="84"/>
      <c r="JBG37" s="84"/>
      <c r="JBH37" s="84"/>
      <c r="JBI37" s="84"/>
      <c r="JBJ37" s="84"/>
      <c r="JBK37" s="84"/>
      <c r="JBL37" s="84"/>
      <c r="JBM37" s="84"/>
      <c r="JBN37" s="84"/>
      <c r="JBO37" s="84"/>
      <c r="JBP37" s="84"/>
      <c r="JBQ37" s="84"/>
      <c r="JBR37" s="84"/>
      <c r="JBS37" s="84"/>
      <c r="JBT37" s="84"/>
      <c r="JBU37" s="84"/>
      <c r="JBV37" s="84"/>
      <c r="JBW37" s="84"/>
      <c r="JBX37" s="84"/>
      <c r="JBY37" s="84"/>
      <c r="JBZ37" s="84"/>
      <c r="JCA37" s="84"/>
      <c r="JCB37" s="84"/>
      <c r="JCC37" s="84"/>
      <c r="JCD37" s="84"/>
      <c r="JCE37" s="84"/>
      <c r="JCF37" s="84"/>
      <c r="JCG37" s="84"/>
      <c r="JCH37" s="84"/>
      <c r="JCI37" s="84"/>
      <c r="JCJ37" s="84"/>
      <c r="JCK37" s="84"/>
      <c r="JCL37" s="84"/>
      <c r="JCM37" s="84"/>
      <c r="JCN37" s="84"/>
      <c r="JCO37" s="84"/>
      <c r="JCP37" s="84"/>
      <c r="JCQ37" s="84"/>
      <c r="JCR37" s="84"/>
      <c r="JCS37" s="84"/>
      <c r="JCT37" s="84"/>
      <c r="JCU37" s="84"/>
      <c r="JCV37" s="84"/>
      <c r="JCW37" s="84"/>
      <c r="JCX37" s="84"/>
      <c r="JCY37" s="84"/>
      <c r="JCZ37" s="84"/>
      <c r="JDA37" s="84"/>
      <c r="JDB37" s="84"/>
      <c r="JDC37" s="84"/>
      <c r="JDD37" s="84"/>
      <c r="JDE37" s="84"/>
      <c r="JDF37" s="84"/>
      <c r="JDG37" s="84"/>
      <c r="JDH37" s="84"/>
      <c r="JDI37" s="84"/>
      <c r="JDJ37" s="84"/>
      <c r="JDK37" s="84"/>
      <c r="JDL37" s="84"/>
      <c r="JDM37" s="84"/>
      <c r="JDN37" s="84"/>
      <c r="JDO37" s="84"/>
      <c r="JDP37" s="84"/>
      <c r="JDQ37" s="84"/>
      <c r="JDR37" s="84"/>
      <c r="JDS37" s="84"/>
      <c r="JDT37" s="84"/>
      <c r="JDU37" s="84"/>
      <c r="JDV37" s="84"/>
      <c r="JDW37" s="84"/>
      <c r="JDX37" s="84"/>
      <c r="JDY37" s="84"/>
      <c r="JDZ37" s="84"/>
      <c r="JEA37" s="84"/>
      <c r="JEB37" s="84"/>
      <c r="JEC37" s="84"/>
      <c r="JED37" s="84"/>
      <c r="JEE37" s="84"/>
      <c r="JEF37" s="84"/>
      <c r="JEG37" s="84"/>
      <c r="JEH37" s="84"/>
      <c r="JEI37" s="84"/>
      <c r="JEJ37" s="84"/>
      <c r="JEK37" s="84"/>
      <c r="JEL37" s="84"/>
      <c r="JEM37" s="84"/>
      <c r="JEN37" s="84"/>
      <c r="JEO37" s="84"/>
      <c r="JEP37" s="84"/>
      <c r="JEQ37" s="84"/>
      <c r="JER37" s="84"/>
      <c r="JES37" s="84"/>
      <c r="JET37" s="84"/>
      <c r="JEU37" s="84"/>
      <c r="JEV37" s="84"/>
      <c r="JEW37" s="84"/>
      <c r="JEX37" s="84"/>
      <c r="JEY37" s="84"/>
      <c r="JEZ37" s="84"/>
      <c r="JFA37" s="84"/>
      <c r="JFB37" s="84"/>
      <c r="JFC37" s="84"/>
      <c r="JFD37" s="84"/>
      <c r="JFE37" s="84"/>
      <c r="JFF37" s="84"/>
      <c r="JFG37" s="84"/>
      <c r="JFH37" s="84"/>
      <c r="JFI37" s="84"/>
      <c r="JFJ37" s="84"/>
      <c r="JFK37" s="84"/>
      <c r="JFL37" s="84"/>
      <c r="JFM37" s="84"/>
      <c r="JFN37" s="84"/>
      <c r="JFO37" s="84"/>
      <c r="JFP37" s="84"/>
      <c r="JFQ37" s="84"/>
      <c r="JFR37" s="84"/>
      <c r="JFS37" s="84"/>
      <c r="JFT37" s="84"/>
      <c r="JFU37" s="84"/>
      <c r="JFV37" s="84"/>
      <c r="JFW37" s="84"/>
      <c r="JFX37" s="84"/>
      <c r="JFY37" s="84"/>
      <c r="JFZ37" s="84"/>
      <c r="JGA37" s="84"/>
      <c r="JGB37" s="84"/>
      <c r="JGC37" s="84"/>
      <c r="JGD37" s="84"/>
      <c r="JGE37" s="84"/>
      <c r="JGF37" s="84"/>
      <c r="JGG37" s="84"/>
      <c r="JGH37" s="84"/>
      <c r="JGI37" s="84"/>
      <c r="JGJ37" s="84"/>
      <c r="JGK37" s="84"/>
      <c r="JGL37" s="84"/>
      <c r="JGM37" s="84"/>
      <c r="JGN37" s="84"/>
      <c r="JGO37" s="84"/>
      <c r="JGP37" s="84"/>
      <c r="JGQ37" s="84"/>
      <c r="JGR37" s="84"/>
      <c r="JGS37" s="84"/>
      <c r="JGT37" s="84"/>
      <c r="JGU37" s="84"/>
      <c r="JGV37" s="84"/>
      <c r="JGW37" s="84"/>
      <c r="JGX37" s="84"/>
      <c r="JGY37" s="84"/>
      <c r="JGZ37" s="84"/>
      <c r="JHA37" s="84"/>
      <c r="JHB37" s="84"/>
      <c r="JHC37" s="84"/>
      <c r="JHD37" s="84"/>
      <c r="JHE37" s="84"/>
      <c r="JHF37" s="84"/>
      <c r="JHG37" s="84"/>
      <c r="JHH37" s="84"/>
      <c r="JHI37" s="84"/>
      <c r="JHJ37" s="84"/>
      <c r="JHK37" s="84"/>
      <c r="JHL37" s="84"/>
      <c r="JHM37" s="84"/>
      <c r="JHN37" s="84"/>
      <c r="JHO37" s="84"/>
      <c r="JHP37" s="84"/>
      <c r="JHQ37" s="84"/>
      <c r="JHR37" s="84"/>
      <c r="JHS37" s="84"/>
      <c r="JHT37" s="84"/>
      <c r="JHU37" s="84"/>
      <c r="JHV37" s="84"/>
      <c r="JHW37" s="84"/>
      <c r="JHX37" s="84"/>
      <c r="JHY37" s="84"/>
      <c r="JHZ37" s="84"/>
      <c r="JIA37" s="84"/>
      <c r="JIB37" s="84"/>
      <c r="JIC37" s="84"/>
      <c r="JID37" s="84"/>
      <c r="JIE37" s="84"/>
      <c r="JIF37" s="84"/>
      <c r="JIG37" s="84"/>
      <c r="JIH37" s="84"/>
      <c r="JII37" s="84"/>
      <c r="JIJ37" s="84"/>
      <c r="JIK37" s="84"/>
      <c r="JIL37" s="84"/>
      <c r="JIM37" s="84"/>
      <c r="JIN37" s="84"/>
      <c r="JIO37" s="84"/>
      <c r="JIP37" s="84"/>
      <c r="JIQ37" s="84"/>
      <c r="JIR37" s="84"/>
      <c r="JIS37" s="84"/>
      <c r="JIT37" s="84"/>
      <c r="JIU37" s="84"/>
      <c r="JIV37" s="84"/>
      <c r="JIW37" s="84"/>
      <c r="JIX37" s="84"/>
      <c r="JIY37" s="84"/>
      <c r="JIZ37" s="84"/>
      <c r="JJA37" s="84"/>
      <c r="JJB37" s="84"/>
      <c r="JJC37" s="84"/>
      <c r="JJD37" s="84"/>
      <c r="JJE37" s="84"/>
      <c r="JJF37" s="84"/>
      <c r="JJG37" s="84"/>
      <c r="JJH37" s="84"/>
      <c r="JJI37" s="84"/>
      <c r="JJJ37" s="84"/>
      <c r="JJK37" s="84"/>
      <c r="JJL37" s="84"/>
      <c r="JJM37" s="84"/>
      <c r="JJN37" s="84"/>
      <c r="JJO37" s="84"/>
      <c r="JJP37" s="84"/>
      <c r="JJQ37" s="84"/>
      <c r="JJR37" s="84"/>
      <c r="JJS37" s="84"/>
      <c r="JJT37" s="84"/>
      <c r="JJU37" s="84"/>
      <c r="JJV37" s="84"/>
      <c r="JJW37" s="84"/>
      <c r="JJX37" s="84"/>
      <c r="JJY37" s="84"/>
      <c r="JJZ37" s="84"/>
      <c r="JKA37" s="84"/>
      <c r="JKB37" s="84"/>
      <c r="JKC37" s="84"/>
      <c r="JKD37" s="84"/>
      <c r="JKE37" s="84"/>
      <c r="JKF37" s="84"/>
      <c r="JKG37" s="84"/>
      <c r="JKH37" s="84"/>
      <c r="JKI37" s="84"/>
      <c r="JKJ37" s="84"/>
      <c r="JKK37" s="84"/>
      <c r="JKL37" s="84"/>
      <c r="JKM37" s="84"/>
      <c r="JKN37" s="84"/>
      <c r="JKO37" s="84"/>
      <c r="JKP37" s="84"/>
      <c r="JKQ37" s="84"/>
      <c r="JKR37" s="84"/>
      <c r="JKS37" s="84"/>
      <c r="JKT37" s="84"/>
      <c r="JKU37" s="84"/>
      <c r="JKV37" s="84"/>
      <c r="JKW37" s="84"/>
      <c r="JKX37" s="84"/>
      <c r="JKY37" s="84"/>
      <c r="JKZ37" s="84"/>
      <c r="JLA37" s="84"/>
      <c r="JLB37" s="84"/>
      <c r="JLC37" s="84"/>
      <c r="JLD37" s="84"/>
      <c r="JLE37" s="84"/>
      <c r="JLF37" s="84"/>
      <c r="JLG37" s="84"/>
      <c r="JLH37" s="84"/>
      <c r="JLI37" s="84"/>
      <c r="JLJ37" s="84"/>
      <c r="JLK37" s="84"/>
      <c r="JLL37" s="84"/>
      <c r="JLM37" s="84"/>
      <c r="JLN37" s="84"/>
      <c r="JLO37" s="84"/>
      <c r="JLP37" s="84"/>
      <c r="JLQ37" s="84"/>
      <c r="JLR37" s="84"/>
      <c r="JLS37" s="84"/>
      <c r="JLT37" s="84"/>
      <c r="JLU37" s="84"/>
      <c r="JLV37" s="84"/>
      <c r="JLW37" s="84"/>
      <c r="JLX37" s="84"/>
      <c r="JLY37" s="84"/>
      <c r="JLZ37" s="84"/>
      <c r="JMA37" s="84"/>
      <c r="JMB37" s="84"/>
      <c r="JMC37" s="84"/>
      <c r="JMD37" s="84"/>
      <c r="JME37" s="84"/>
      <c r="JMF37" s="84"/>
      <c r="JMG37" s="84"/>
      <c r="JMH37" s="84"/>
      <c r="JMI37" s="84"/>
      <c r="JMJ37" s="84"/>
      <c r="JMK37" s="84"/>
      <c r="JML37" s="84"/>
      <c r="JMM37" s="84"/>
      <c r="JMN37" s="84"/>
      <c r="JMO37" s="84"/>
      <c r="JMP37" s="84"/>
      <c r="JMQ37" s="84"/>
      <c r="JMR37" s="84"/>
      <c r="JMS37" s="84"/>
      <c r="JMT37" s="84"/>
      <c r="JMU37" s="84"/>
      <c r="JMV37" s="84"/>
      <c r="JMW37" s="84"/>
      <c r="JMX37" s="84"/>
      <c r="JMY37" s="84"/>
      <c r="JMZ37" s="84"/>
      <c r="JNA37" s="84"/>
      <c r="JNB37" s="84"/>
      <c r="JNC37" s="84"/>
      <c r="JND37" s="84"/>
      <c r="JNE37" s="84"/>
      <c r="JNF37" s="84"/>
      <c r="JNG37" s="84"/>
      <c r="JNH37" s="84"/>
      <c r="JNI37" s="84"/>
      <c r="JNJ37" s="84"/>
      <c r="JNK37" s="84"/>
      <c r="JNL37" s="84"/>
      <c r="JNM37" s="84"/>
      <c r="JNN37" s="84"/>
      <c r="JNO37" s="84"/>
      <c r="JNP37" s="84"/>
      <c r="JNQ37" s="84"/>
      <c r="JNR37" s="84"/>
      <c r="JNS37" s="84"/>
      <c r="JNT37" s="84"/>
      <c r="JNU37" s="84"/>
      <c r="JNV37" s="84"/>
      <c r="JNW37" s="84"/>
      <c r="JNX37" s="84"/>
      <c r="JNY37" s="84"/>
      <c r="JNZ37" s="84"/>
      <c r="JOA37" s="84"/>
      <c r="JOB37" s="84"/>
      <c r="JOC37" s="84"/>
      <c r="JOD37" s="84"/>
      <c r="JOE37" s="84"/>
      <c r="JOF37" s="84"/>
      <c r="JOG37" s="84"/>
      <c r="JOH37" s="84"/>
      <c r="JOI37" s="84"/>
      <c r="JOJ37" s="84"/>
      <c r="JOK37" s="84"/>
      <c r="JOL37" s="84"/>
      <c r="JOM37" s="84"/>
      <c r="JON37" s="84"/>
      <c r="JOO37" s="84"/>
      <c r="JOP37" s="84"/>
      <c r="JOQ37" s="84"/>
      <c r="JOR37" s="84"/>
      <c r="JOS37" s="84"/>
      <c r="JOT37" s="84"/>
      <c r="JOU37" s="84"/>
      <c r="JOV37" s="84"/>
      <c r="JOW37" s="84"/>
      <c r="JOX37" s="84"/>
      <c r="JOY37" s="84"/>
      <c r="JOZ37" s="84"/>
      <c r="JPA37" s="84"/>
      <c r="JPB37" s="84"/>
      <c r="JPC37" s="84"/>
      <c r="JPD37" s="84"/>
      <c r="JPE37" s="84"/>
      <c r="JPF37" s="84"/>
      <c r="JPG37" s="84"/>
      <c r="JPH37" s="84"/>
      <c r="JPI37" s="84"/>
      <c r="JPJ37" s="84"/>
      <c r="JPK37" s="84"/>
      <c r="JPL37" s="84"/>
      <c r="JPM37" s="84"/>
      <c r="JPN37" s="84"/>
      <c r="JPO37" s="84"/>
      <c r="JPP37" s="84"/>
      <c r="JPQ37" s="84"/>
      <c r="JPR37" s="84"/>
      <c r="JPS37" s="84"/>
      <c r="JPT37" s="84"/>
      <c r="JPU37" s="84"/>
      <c r="JPV37" s="84"/>
      <c r="JPW37" s="84"/>
      <c r="JPX37" s="84"/>
      <c r="JPY37" s="84"/>
      <c r="JPZ37" s="84"/>
      <c r="JQA37" s="84"/>
      <c r="JQB37" s="84"/>
      <c r="JQC37" s="84"/>
      <c r="JQD37" s="84"/>
      <c r="JQE37" s="84"/>
      <c r="JQF37" s="84"/>
      <c r="JQG37" s="84"/>
      <c r="JQH37" s="84"/>
      <c r="JQI37" s="84"/>
      <c r="JQJ37" s="84"/>
      <c r="JQK37" s="84"/>
      <c r="JQL37" s="84"/>
      <c r="JQM37" s="84"/>
      <c r="JQN37" s="84"/>
      <c r="JQO37" s="84"/>
      <c r="JQP37" s="84"/>
      <c r="JQQ37" s="84"/>
      <c r="JQR37" s="84"/>
      <c r="JQS37" s="84"/>
      <c r="JQT37" s="84"/>
      <c r="JQU37" s="84"/>
      <c r="JQV37" s="84"/>
      <c r="JQW37" s="84"/>
      <c r="JQX37" s="84"/>
      <c r="JQY37" s="84"/>
      <c r="JQZ37" s="84"/>
      <c r="JRA37" s="84"/>
      <c r="JRB37" s="84"/>
      <c r="JRC37" s="84"/>
      <c r="JRD37" s="84"/>
      <c r="JRE37" s="84"/>
      <c r="JRF37" s="84"/>
      <c r="JRG37" s="84"/>
      <c r="JRH37" s="84"/>
      <c r="JRI37" s="84"/>
      <c r="JRJ37" s="84"/>
      <c r="JRK37" s="84"/>
      <c r="JRL37" s="84"/>
      <c r="JRM37" s="84"/>
      <c r="JRN37" s="84"/>
      <c r="JRO37" s="84"/>
      <c r="JRP37" s="84"/>
      <c r="JRQ37" s="84"/>
      <c r="JRR37" s="84"/>
      <c r="JRS37" s="84"/>
      <c r="JRT37" s="84"/>
      <c r="JRU37" s="84"/>
      <c r="JRV37" s="84"/>
      <c r="JRW37" s="84"/>
      <c r="JRX37" s="84"/>
      <c r="JRY37" s="84"/>
      <c r="JRZ37" s="84"/>
      <c r="JSA37" s="84"/>
      <c r="JSB37" s="84"/>
      <c r="JSC37" s="84"/>
      <c r="JSD37" s="84"/>
      <c r="JSE37" s="84"/>
      <c r="JSF37" s="84"/>
      <c r="JSG37" s="84"/>
      <c r="JSH37" s="84"/>
      <c r="JSI37" s="84"/>
      <c r="JSJ37" s="84"/>
      <c r="JSK37" s="84"/>
      <c r="JSL37" s="84"/>
      <c r="JSM37" s="84"/>
      <c r="JSN37" s="84"/>
      <c r="JSO37" s="84"/>
      <c r="JSP37" s="84"/>
      <c r="JSQ37" s="84"/>
      <c r="JSR37" s="84"/>
      <c r="JSS37" s="84"/>
      <c r="JST37" s="84"/>
      <c r="JSU37" s="84"/>
      <c r="JSV37" s="84"/>
      <c r="JSW37" s="84"/>
      <c r="JSX37" s="84"/>
      <c r="JSY37" s="84"/>
      <c r="JSZ37" s="84"/>
      <c r="JTA37" s="84"/>
      <c r="JTB37" s="84"/>
      <c r="JTC37" s="84"/>
      <c r="JTD37" s="84"/>
      <c r="JTE37" s="84"/>
      <c r="JTF37" s="84"/>
      <c r="JTG37" s="84"/>
      <c r="JTH37" s="84"/>
      <c r="JTI37" s="84"/>
      <c r="JTJ37" s="84"/>
      <c r="JTK37" s="84"/>
      <c r="JTL37" s="84"/>
      <c r="JTM37" s="84"/>
      <c r="JTN37" s="84"/>
      <c r="JTO37" s="84"/>
      <c r="JTP37" s="84"/>
      <c r="JTQ37" s="84"/>
      <c r="JTR37" s="84"/>
      <c r="JTS37" s="84"/>
      <c r="JTT37" s="84"/>
      <c r="JTU37" s="84"/>
      <c r="JTV37" s="84"/>
      <c r="JTW37" s="84"/>
      <c r="JTX37" s="84"/>
      <c r="JTY37" s="84"/>
      <c r="JTZ37" s="84"/>
      <c r="JUA37" s="84"/>
      <c r="JUB37" s="84"/>
      <c r="JUC37" s="84"/>
      <c r="JUD37" s="84"/>
      <c r="JUE37" s="84"/>
      <c r="JUF37" s="84"/>
      <c r="JUG37" s="84"/>
      <c r="JUH37" s="84"/>
      <c r="JUI37" s="84"/>
      <c r="JUJ37" s="84"/>
      <c r="JUK37" s="84"/>
      <c r="JUL37" s="84"/>
      <c r="JUM37" s="84"/>
      <c r="JUN37" s="84"/>
      <c r="JUO37" s="84"/>
      <c r="JUP37" s="84"/>
      <c r="JUQ37" s="84"/>
      <c r="JUR37" s="84"/>
      <c r="JUS37" s="84"/>
      <c r="JUT37" s="84"/>
      <c r="JUU37" s="84"/>
      <c r="JUV37" s="84"/>
      <c r="JUW37" s="84"/>
      <c r="JUX37" s="84"/>
      <c r="JUY37" s="84"/>
      <c r="JUZ37" s="84"/>
      <c r="JVA37" s="84"/>
      <c r="JVB37" s="84"/>
      <c r="JVC37" s="84"/>
      <c r="JVD37" s="84"/>
      <c r="JVE37" s="84"/>
      <c r="JVF37" s="84"/>
      <c r="JVG37" s="84"/>
      <c r="JVH37" s="84"/>
      <c r="JVI37" s="84"/>
      <c r="JVJ37" s="84"/>
      <c r="JVK37" s="84"/>
      <c r="JVL37" s="84"/>
      <c r="JVM37" s="84"/>
      <c r="JVN37" s="84"/>
      <c r="JVO37" s="84"/>
      <c r="JVP37" s="84"/>
      <c r="JVQ37" s="84"/>
      <c r="JVR37" s="84"/>
      <c r="JVS37" s="84"/>
      <c r="JVT37" s="84"/>
      <c r="JVU37" s="84"/>
      <c r="JVV37" s="84"/>
      <c r="JVW37" s="84"/>
      <c r="JVX37" s="84"/>
      <c r="JVY37" s="84"/>
      <c r="JVZ37" s="84"/>
      <c r="JWA37" s="84"/>
      <c r="JWB37" s="84"/>
      <c r="JWC37" s="84"/>
      <c r="JWD37" s="84"/>
      <c r="JWE37" s="84"/>
      <c r="JWF37" s="84"/>
      <c r="JWG37" s="84"/>
      <c r="JWH37" s="84"/>
      <c r="JWI37" s="84"/>
      <c r="JWJ37" s="84"/>
      <c r="JWK37" s="84"/>
      <c r="JWL37" s="84"/>
      <c r="JWM37" s="84"/>
      <c r="JWN37" s="84"/>
      <c r="JWO37" s="84"/>
      <c r="JWP37" s="84"/>
      <c r="JWQ37" s="84"/>
      <c r="JWR37" s="84"/>
      <c r="JWS37" s="84"/>
      <c r="JWT37" s="84"/>
      <c r="JWU37" s="84"/>
      <c r="JWV37" s="84"/>
      <c r="JWW37" s="84"/>
      <c r="JWX37" s="84"/>
      <c r="JWY37" s="84"/>
      <c r="JWZ37" s="84"/>
      <c r="JXA37" s="84"/>
      <c r="JXB37" s="84"/>
      <c r="JXC37" s="84"/>
      <c r="JXD37" s="84"/>
      <c r="JXE37" s="84"/>
      <c r="JXF37" s="84"/>
      <c r="JXG37" s="84"/>
      <c r="JXH37" s="84"/>
      <c r="JXI37" s="84"/>
      <c r="JXJ37" s="84"/>
      <c r="JXK37" s="84"/>
      <c r="JXL37" s="84"/>
      <c r="JXM37" s="84"/>
      <c r="JXN37" s="84"/>
      <c r="JXO37" s="84"/>
      <c r="JXP37" s="84"/>
      <c r="JXQ37" s="84"/>
      <c r="JXR37" s="84"/>
      <c r="JXS37" s="84"/>
      <c r="JXT37" s="84"/>
      <c r="JXU37" s="84"/>
      <c r="JXV37" s="84"/>
      <c r="JXW37" s="84"/>
      <c r="JXX37" s="84"/>
      <c r="JXY37" s="84"/>
      <c r="JXZ37" s="84"/>
      <c r="JYA37" s="84"/>
      <c r="JYB37" s="84"/>
      <c r="JYC37" s="84"/>
      <c r="JYD37" s="84"/>
      <c r="JYE37" s="84"/>
      <c r="JYF37" s="84"/>
      <c r="JYG37" s="84"/>
      <c r="JYH37" s="84"/>
      <c r="JYI37" s="84"/>
      <c r="JYJ37" s="84"/>
      <c r="JYK37" s="84"/>
      <c r="JYL37" s="84"/>
      <c r="JYM37" s="84"/>
      <c r="JYN37" s="84"/>
      <c r="JYO37" s="84"/>
      <c r="JYP37" s="84"/>
      <c r="JYQ37" s="84"/>
      <c r="JYR37" s="84"/>
      <c r="JYS37" s="84"/>
      <c r="JYT37" s="84"/>
      <c r="JYU37" s="84"/>
      <c r="JYV37" s="84"/>
      <c r="JYW37" s="84"/>
      <c r="JYX37" s="84"/>
      <c r="JYY37" s="84"/>
      <c r="JYZ37" s="84"/>
      <c r="JZA37" s="84"/>
      <c r="JZB37" s="84"/>
      <c r="JZC37" s="84"/>
      <c r="JZD37" s="84"/>
      <c r="JZE37" s="84"/>
      <c r="JZF37" s="84"/>
      <c r="JZG37" s="84"/>
      <c r="JZH37" s="84"/>
      <c r="JZI37" s="84"/>
      <c r="JZJ37" s="84"/>
      <c r="JZK37" s="84"/>
      <c r="JZL37" s="84"/>
      <c r="JZM37" s="84"/>
      <c r="JZN37" s="84"/>
      <c r="JZO37" s="84"/>
      <c r="JZP37" s="84"/>
      <c r="JZQ37" s="84"/>
      <c r="JZR37" s="84"/>
      <c r="JZS37" s="84"/>
      <c r="JZT37" s="84"/>
      <c r="JZU37" s="84"/>
      <c r="JZV37" s="84"/>
      <c r="JZW37" s="84"/>
      <c r="JZX37" s="84"/>
      <c r="JZY37" s="84"/>
      <c r="JZZ37" s="84"/>
      <c r="KAA37" s="84"/>
      <c r="KAB37" s="84"/>
      <c r="KAC37" s="84"/>
      <c r="KAD37" s="84"/>
      <c r="KAE37" s="84"/>
      <c r="KAF37" s="84"/>
      <c r="KAG37" s="84"/>
      <c r="KAH37" s="84"/>
      <c r="KAI37" s="84"/>
      <c r="KAJ37" s="84"/>
      <c r="KAK37" s="84"/>
      <c r="KAL37" s="84"/>
      <c r="KAM37" s="84"/>
      <c r="KAN37" s="84"/>
      <c r="KAO37" s="84"/>
      <c r="KAP37" s="84"/>
      <c r="KAQ37" s="84"/>
      <c r="KAR37" s="84"/>
      <c r="KAS37" s="84"/>
      <c r="KAT37" s="84"/>
      <c r="KAU37" s="84"/>
      <c r="KAV37" s="84"/>
      <c r="KAW37" s="84"/>
      <c r="KAX37" s="84"/>
      <c r="KAY37" s="84"/>
      <c r="KAZ37" s="84"/>
      <c r="KBA37" s="84"/>
      <c r="KBB37" s="84"/>
      <c r="KBC37" s="84"/>
      <c r="KBD37" s="84"/>
      <c r="KBE37" s="84"/>
      <c r="KBF37" s="84"/>
      <c r="KBG37" s="84"/>
      <c r="KBH37" s="84"/>
      <c r="KBI37" s="84"/>
      <c r="KBJ37" s="84"/>
      <c r="KBK37" s="84"/>
      <c r="KBL37" s="84"/>
      <c r="KBM37" s="84"/>
      <c r="KBN37" s="84"/>
      <c r="KBO37" s="84"/>
      <c r="KBP37" s="84"/>
      <c r="KBQ37" s="84"/>
      <c r="KBR37" s="84"/>
      <c r="KBS37" s="84"/>
      <c r="KBT37" s="84"/>
      <c r="KBU37" s="84"/>
      <c r="KBV37" s="84"/>
      <c r="KBW37" s="84"/>
      <c r="KBX37" s="84"/>
      <c r="KBY37" s="84"/>
      <c r="KBZ37" s="84"/>
      <c r="KCA37" s="84"/>
      <c r="KCB37" s="84"/>
      <c r="KCC37" s="84"/>
      <c r="KCD37" s="84"/>
      <c r="KCE37" s="84"/>
      <c r="KCF37" s="84"/>
      <c r="KCG37" s="84"/>
      <c r="KCH37" s="84"/>
      <c r="KCI37" s="84"/>
      <c r="KCJ37" s="84"/>
      <c r="KCK37" s="84"/>
      <c r="KCL37" s="84"/>
      <c r="KCM37" s="84"/>
      <c r="KCN37" s="84"/>
      <c r="KCO37" s="84"/>
      <c r="KCP37" s="84"/>
      <c r="KCQ37" s="84"/>
      <c r="KCR37" s="84"/>
      <c r="KCS37" s="84"/>
      <c r="KCT37" s="84"/>
      <c r="KCU37" s="84"/>
      <c r="KCV37" s="84"/>
      <c r="KCW37" s="84"/>
      <c r="KCX37" s="84"/>
      <c r="KCY37" s="84"/>
      <c r="KCZ37" s="84"/>
      <c r="KDA37" s="84"/>
      <c r="KDB37" s="84"/>
      <c r="KDC37" s="84"/>
      <c r="KDD37" s="84"/>
      <c r="KDE37" s="84"/>
      <c r="KDF37" s="84"/>
      <c r="KDG37" s="84"/>
      <c r="KDH37" s="84"/>
      <c r="KDI37" s="84"/>
      <c r="KDJ37" s="84"/>
      <c r="KDK37" s="84"/>
      <c r="KDL37" s="84"/>
      <c r="KDM37" s="84"/>
      <c r="KDN37" s="84"/>
      <c r="KDO37" s="84"/>
      <c r="KDP37" s="84"/>
      <c r="KDQ37" s="84"/>
      <c r="KDR37" s="84"/>
      <c r="KDS37" s="84"/>
      <c r="KDT37" s="84"/>
      <c r="KDU37" s="84"/>
      <c r="KDV37" s="84"/>
      <c r="KDW37" s="84"/>
      <c r="KDX37" s="84"/>
      <c r="KDY37" s="84"/>
      <c r="KDZ37" s="84"/>
      <c r="KEA37" s="84"/>
      <c r="KEB37" s="84"/>
      <c r="KEC37" s="84"/>
      <c r="KED37" s="84"/>
      <c r="KEE37" s="84"/>
      <c r="KEF37" s="84"/>
      <c r="KEG37" s="84"/>
      <c r="KEH37" s="84"/>
      <c r="KEI37" s="84"/>
      <c r="KEJ37" s="84"/>
      <c r="KEK37" s="84"/>
      <c r="KEL37" s="84"/>
      <c r="KEM37" s="84"/>
      <c r="KEN37" s="84"/>
      <c r="KEO37" s="84"/>
      <c r="KEP37" s="84"/>
      <c r="KEQ37" s="84"/>
      <c r="KER37" s="84"/>
      <c r="KES37" s="84"/>
      <c r="KET37" s="84"/>
      <c r="KEU37" s="84"/>
      <c r="KEV37" s="84"/>
      <c r="KEW37" s="84"/>
      <c r="KEX37" s="84"/>
      <c r="KEY37" s="84"/>
      <c r="KEZ37" s="84"/>
      <c r="KFA37" s="84"/>
      <c r="KFB37" s="84"/>
      <c r="KFC37" s="84"/>
      <c r="KFD37" s="84"/>
      <c r="KFE37" s="84"/>
      <c r="KFF37" s="84"/>
      <c r="KFG37" s="84"/>
      <c r="KFH37" s="84"/>
      <c r="KFI37" s="84"/>
      <c r="KFJ37" s="84"/>
      <c r="KFK37" s="84"/>
      <c r="KFL37" s="84"/>
      <c r="KFM37" s="84"/>
      <c r="KFN37" s="84"/>
      <c r="KFO37" s="84"/>
      <c r="KFP37" s="84"/>
      <c r="KFQ37" s="84"/>
      <c r="KFR37" s="84"/>
      <c r="KFS37" s="84"/>
      <c r="KFT37" s="84"/>
      <c r="KFU37" s="84"/>
      <c r="KFV37" s="84"/>
      <c r="KFW37" s="84"/>
      <c r="KFX37" s="84"/>
      <c r="KFY37" s="84"/>
      <c r="KFZ37" s="84"/>
      <c r="KGA37" s="84"/>
      <c r="KGB37" s="84"/>
      <c r="KGC37" s="84"/>
      <c r="KGD37" s="84"/>
      <c r="KGE37" s="84"/>
      <c r="KGF37" s="84"/>
      <c r="KGG37" s="84"/>
      <c r="KGH37" s="84"/>
      <c r="KGI37" s="84"/>
      <c r="KGJ37" s="84"/>
      <c r="KGK37" s="84"/>
      <c r="KGL37" s="84"/>
      <c r="KGM37" s="84"/>
      <c r="KGN37" s="84"/>
      <c r="KGO37" s="84"/>
      <c r="KGP37" s="84"/>
      <c r="KGQ37" s="84"/>
      <c r="KGR37" s="84"/>
      <c r="KGS37" s="84"/>
      <c r="KGT37" s="84"/>
      <c r="KGU37" s="84"/>
      <c r="KGV37" s="84"/>
      <c r="KGW37" s="84"/>
      <c r="KGX37" s="84"/>
      <c r="KGY37" s="84"/>
      <c r="KGZ37" s="84"/>
      <c r="KHA37" s="84"/>
      <c r="KHB37" s="84"/>
      <c r="KHC37" s="84"/>
      <c r="KHD37" s="84"/>
      <c r="KHE37" s="84"/>
      <c r="KHF37" s="84"/>
      <c r="KHG37" s="84"/>
      <c r="KHH37" s="84"/>
      <c r="KHI37" s="84"/>
      <c r="KHJ37" s="84"/>
      <c r="KHK37" s="84"/>
      <c r="KHL37" s="84"/>
      <c r="KHM37" s="84"/>
      <c r="KHN37" s="84"/>
      <c r="KHO37" s="84"/>
      <c r="KHP37" s="84"/>
      <c r="KHQ37" s="84"/>
      <c r="KHR37" s="84"/>
      <c r="KHS37" s="84"/>
      <c r="KHT37" s="84"/>
      <c r="KHU37" s="84"/>
      <c r="KHV37" s="84"/>
      <c r="KHW37" s="84"/>
      <c r="KHX37" s="84"/>
      <c r="KHY37" s="84"/>
      <c r="KHZ37" s="84"/>
      <c r="KIA37" s="84"/>
      <c r="KIB37" s="84"/>
      <c r="KIC37" s="84"/>
      <c r="KID37" s="84"/>
      <c r="KIE37" s="84"/>
      <c r="KIF37" s="84"/>
      <c r="KIG37" s="84"/>
      <c r="KIH37" s="84"/>
      <c r="KII37" s="84"/>
      <c r="KIJ37" s="84"/>
      <c r="KIK37" s="84"/>
      <c r="KIL37" s="84"/>
      <c r="KIM37" s="84"/>
      <c r="KIN37" s="84"/>
      <c r="KIO37" s="84"/>
      <c r="KIP37" s="84"/>
      <c r="KIQ37" s="84"/>
      <c r="KIR37" s="84"/>
      <c r="KIS37" s="84"/>
      <c r="KIT37" s="84"/>
      <c r="KIU37" s="84"/>
      <c r="KIV37" s="84"/>
      <c r="KIW37" s="84"/>
      <c r="KIX37" s="84"/>
      <c r="KIY37" s="84"/>
      <c r="KIZ37" s="84"/>
      <c r="KJA37" s="84"/>
      <c r="KJB37" s="84"/>
      <c r="KJC37" s="84"/>
      <c r="KJD37" s="84"/>
      <c r="KJE37" s="84"/>
      <c r="KJF37" s="84"/>
      <c r="KJG37" s="84"/>
      <c r="KJH37" s="84"/>
      <c r="KJI37" s="84"/>
      <c r="KJJ37" s="84"/>
      <c r="KJK37" s="84"/>
      <c r="KJL37" s="84"/>
      <c r="KJM37" s="84"/>
      <c r="KJN37" s="84"/>
      <c r="KJO37" s="84"/>
      <c r="KJP37" s="84"/>
      <c r="KJQ37" s="84"/>
      <c r="KJR37" s="84"/>
      <c r="KJS37" s="84"/>
      <c r="KJT37" s="84"/>
      <c r="KJU37" s="84"/>
      <c r="KJV37" s="84"/>
      <c r="KJW37" s="84"/>
      <c r="KJX37" s="84"/>
      <c r="KJY37" s="84"/>
      <c r="KJZ37" s="84"/>
      <c r="KKA37" s="84"/>
      <c r="KKB37" s="84"/>
      <c r="KKC37" s="84"/>
      <c r="KKD37" s="84"/>
      <c r="KKE37" s="84"/>
      <c r="KKF37" s="84"/>
      <c r="KKG37" s="84"/>
      <c r="KKH37" s="84"/>
      <c r="KKI37" s="84"/>
      <c r="KKJ37" s="84"/>
      <c r="KKK37" s="84"/>
      <c r="KKL37" s="84"/>
      <c r="KKM37" s="84"/>
      <c r="KKN37" s="84"/>
      <c r="KKO37" s="84"/>
      <c r="KKP37" s="84"/>
      <c r="KKQ37" s="84"/>
      <c r="KKR37" s="84"/>
      <c r="KKS37" s="84"/>
      <c r="KKT37" s="84"/>
      <c r="KKU37" s="84"/>
      <c r="KKV37" s="84"/>
      <c r="KKW37" s="84"/>
      <c r="KKX37" s="84"/>
      <c r="KKY37" s="84"/>
      <c r="KKZ37" s="84"/>
      <c r="KLA37" s="84"/>
      <c r="KLB37" s="84"/>
      <c r="KLC37" s="84"/>
      <c r="KLD37" s="84"/>
      <c r="KLE37" s="84"/>
      <c r="KLF37" s="84"/>
      <c r="KLG37" s="84"/>
      <c r="KLH37" s="84"/>
      <c r="KLI37" s="84"/>
      <c r="KLJ37" s="84"/>
      <c r="KLK37" s="84"/>
      <c r="KLL37" s="84"/>
      <c r="KLM37" s="84"/>
      <c r="KLN37" s="84"/>
      <c r="KLO37" s="84"/>
      <c r="KLP37" s="84"/>
      <c r="KLQ37" s="84"/>
      <c r="KLR37" s="84"/>
      <c r="KLS37" s="84"/>
      <c r="KLT37" s="84"/>
      <c r="KLU37" s="84"/>
      <c r="KLV37" s="84"/>
      <c r="KLW37" s="84"/>
      <c r="KLX37" s="84"/>
      <c r="KLY37" s="84"/>
      <c r="KLZ37" s="84"/>
      <c r="KMA37" s="84"/>
      <c r="KMB37" s="84"/>
      <c r="KMC37" s="84"/>
      <c r="KMD37" s="84"/>
      <c r="KME37" s="84"/>
      <c r="KMF37" s="84"/>
      <c r="KMG37" s="84"/>
      <c r="KMH37" s="84"/>
      <c r="KMI37" s="84"/>
      <c r="KMJ37" s="84"/>
      <c r="KMK37" s="84"/>
      <c r="KML37" s="84"/>
      <c r="KMM37" s="84"/>
      <c r="KMN37" s="84"/>
      <c r="KMO37" s="84"/>
      <c r="KMP37" s="84"/>
      <c r="KMQ37" s="84"/>
      <c r="KMR37" s="84"/>
      <c r="KMS37" s="84"/>
      <c r="KMT37" s="84"/>
      <c r="KMU37" s="84"/>
      <c r="KMV37" s="84"/>
      <c r="KMW37" s="84"/>
      <c r="KMX37" s="84"/>
      <c r="KMY37" s="84"/>
      <c r="KMZ37" s="84"/>
      <c r="KNA37" s="84"/>
      <c r="KNB37" s="84"/>
      <c r="KNC37" s="84"/>
      <c r="KND37" s="84"/>
      <c r="KNE37" s="84"/>
      <c r="KNF37" s="84"/>
      <c r="KNG37" s="84"/>
      <c r="KNH37" s="84"/>
      <c r="KNI37" s="84"/>
      <c r="KNJ37" s="84"/>
      <c r="KNK37" s="84"/>
      <c r="KNL37" s="84"/>
      <c r="KNM37" s="84"/>
      <c r="KNN37" s="84"/>
      <c r="KNO37" s="84"/>
      <c r="KNP37" s="84"/>
      <c r="KNQ37" s="84"/>
      <c r="KNR37" s="84"/>
      <c r="KNS37" s="84"/>
      <c r="KNT37" s="84"/>
      <c r="KNU37" s="84"/>
      <c r="KNV37" s="84"/>
      <c r="KNW37" s="84"/>
      <c r="KNX37" s="84"/>
      <c r="KNY37" s="84"/>
      <c r="KNZ37" s="84"/>
      <c r="KOA37" s="84"/>
      <c r="KOB37" s="84"/>
      <c r="KOC37" s="84"/>
      <c r="KOD37" s="84"/>
      <c r="KOE37" s="84"/>
      <c r="KOF37" s="84"/>
      <c r="KOG37" s="84"/>
      <c r="KOH37" s="84"/>
      <c r="KOI37" s="84"/>
      <c r="KOJ37" s="84"/>
      <c r="KOK37" s="84"/>
      <c r="KOL37" s="84"/>
      <c r="KOM37" s="84"/>
      <c r="KON37" s="84"/>
      <c r="KOO37" s="84"/>
      <c r="KOP37" s="84"/>
      <c r="KOQ37" s="84"/>
      <c r="KOR37" s="84"/>
      <c r="KOS37" s="84"/>
      <c r="KOT37" s="84"/>
      <c r="KOU37" s="84"/>
      <c r="KOV37" s="84"/>
      <c r="KOW37" s="84"/>
      <c r="KOX37" s="84"/>
      <c r="KOY37" s="84"/>
      <c r="KOZ37" s="84"/>
      <c r="KPA37" s="84"/>
      <c r="KPB37" s="84"/>
      <c r="KPC37" s="84"/>
      <c r="KPD37" s="84"/>
      <c r="KPE37" s="84"/>
      <c r="KPF37" s="84"/>
      <c r="KPG37" s="84"/>
      <c r="KPH37" s="84"/>
      <c r="KPI37" s="84"/>
      <c r="KPJ37" s="84"/>
      <c r="KPK37" s="84"/>
      <c r="KPL37" s="84"/>
      <c r="KPM37" s="84"/>
      <c r="KPN37" s="84"/>
      <c r="KPO37" s="84"/>
      <c r="KPP37" s="84"/>
      <c r="KPQ37" s="84"/>
      <c r="KPR37" s="84"/>
      <c r="KPS37" s="84"/>
      <c r="KPT37" s="84"/>
      <c r="KPU37" s="84"/>
      <c r="KPV37" s="84"/>
      <c r="KPW37" s="84"/>
      <c r="KPX37" s="84"/>
      <c r="KPY37" s="84"/>
      <c r="KPZ37" s="84"/>
      <c r="KQA37" s="84"/>
      <c r="KQB37" s="84"/>
      <c r="KQC37" s="84"/>
      <c r="KQD37" s="84"/>
      <c r="KQE37" s="84"/>
      <c r="KQF37" s="84"/>
      <c r="KQG37" s="84"/>
      <c r="KQH37" s="84"/>
      <c r="KQI37" s="84"/>
      <c r="KQJ37" s="84"/>
      <c r="KQK37" s="84"/>
      <c r="KQL37" s="84"/>
      <c r="KQM37" s="84"/>
      <c r="KQN37" s="84"/>
      <c r="KQO37" s="84"/>
      <c r="KQP37" s="84"/>
      <c r="KQQ37" s="84"/>
      <c r="KQR37" s="84"/>
      <c r="KQS37" s="84"/>
      <c r="KQT37" s="84"/>
      <c r="KQU37" s="84"/>
      <c r="KQV37" s="84"/>
      <c r="KQW37" s="84"/>
      <c r="KQX37" s="84"/>
      <c r="KQY37" s="84"/>
      <c r="KQZ37" s="84"/>
      <c r="KRA37" s="84"/>
      <c r="KRB37" s="84"/>
      <c r="KRC37" s="84"/>
      <c r="KRD37" s="84"/>
      <c r="KRE37" s="84"/>
      <c r="KRF37" s="84"/>
      <c r="KRG37" s="84"/>
      <c r="KRH37" s="84"/>
      <c r="KRI37" s="84"/>
      <c r="KRJ37" s="84"/>
      <c r="KRK37" s="84"/>
      <c r="KRL37" s="84"/>
      <c r="KRM37" s="84"/>
      <c r="KRN37" s="84"/>
      <c r="KRO37" s="84"/>
      <c r="KRP37" s="84"/>
      <c r="KRQ37" s="84"/>
      <c r="KRR37" s="84"/>
      <c r="KRS37" s="84"/>
      <c r="KRT37" s="84"/>
      <c r="KRU37" s="84"/>
      <c r="KRV37" s="84"/>
      <c r="KRW37" s="84"/>
      <c r="KRX37" s="84"/>
      <c r="KRY37" s="84"/>
      <c r="KRZ37" s="84"/>
      <c r="KSA37" s="84"/>
      <c r="KSB37" s="84"/>
      <c r="KSC37" s="84"/>
      <c r="KSD37" s="84"/>
      <c r="KSE37" s="84"/>
      <c r="KSF37" s="84"/>
      <c r="KSG37" s="84"/>
      <c r="KSH37" s="84"/>
      <c r="KSI37" s="84"/>
      <c r="KSJ37" s="84"/>
      <c r="KSK37" s="84"/>
      <c r="KSL37" s="84"/>
      <c r="KSM37" s="84"/>
      <c r="KSN37" s="84"/>
      <c r="KSO37" s="84"/>
      <c r="KSP37" s="84"/>
      <c r="KSQ37" s="84"/>
      <c r="KSR37" s="84"/>
      <c r="KSS37" s="84"/>
      <c r="KST37" s="84"/>
      <c r="KSU37" s="84"/>
      <c r="KSV37" s="84"/>
      <c r="KSW37" s="84"/>
      <c r="KSX37" s="84"/>
      <c r="KSY37" s="84"/>
      <c r="KSZ37" s="84"/>
      <c r="KTA37" s="84"/>
      <c r="KTB37" s="84"/>
      <c r="KTC37" s="84"/>
      <c r="KTD37" s="84"/>
      <c r="KTE37" s="84"/>
      <c r="KTF37" s="84"/>
      <c r="KTG37" s="84"/>
      <c r="KTH37" s="84"/>
      <c r="KTI37" s="84"/>
      <c r="KTJ37" s="84"/>
      <c r="KTK37" s="84"/>
      <c r="KTL37" s="84"/>
      <c r="KTM37" s="84"/>
      <c r="KTN37" s="84"/>
      <c r="KTO37" s="84"/>
      <c r="KTP37" s="84"/>
      <c r="KTQ37" s="84"/>
      <c r="KTR37" s="84"/>
      <c r="KTS37" s="84"/>
      <c r="KTT37" s="84"/>
      <c r="KTU37" s="84"/>
      <c r="KTV37" s="84"/>
      <c r="KTW37" s="84"/>
      <c r="KTX37" s="84"/>
      <c r="KTY37" s="84"/>
      <c r="KTZ37" s="84"/>
      <c r="KUA37" s="84"/>
      <c r="KUB37" s="84"/>
      <c r="KUC37" s="84"/>
      <c r="KUD37" s="84"/>
      <c r="KUE37" s="84"/>
      <c r="KUF37" s="84"/>
      <c r="KUG37" s="84"/>
      <c r="KUH37" s="84"/>
      <c r="KUI37" s="84"/>
      <c r="KUJ37" s="84"/>
      <c r="KUK37" s="84"/>
      <c r="KUL37" s="84"/>
      <c r="KUM37" s="84"/>
      <c r="KUN37" s="84"/>
      <c r="KUO37" s="84"/>
      <c r="KUP37" s="84"/>
      <c r="KUQ37" s="84"/>
      <c r="KUR37" s="84"/>
      <c r="KUS37" s="84"/>
      <c r="KUT37" s="84"/>
      <c r="KUU37" s="84"/>
      <c r="KUV37" s="84"/>
      <c r="KUW37" s="84"/>
      <c r="KUX37" s="84"/>
      <c r="KUY37" s="84"/>
      <c r="KUZ37" s="84"/>
      <c r="KVA37" s="84"/>
      <c r="KVB37" s="84"/>
      <c r="KVC37" s="84"/>
      <c r="KVD37" s="84"/>
      <c r="KVE37" s="84"/>
      <c r="KVF37" s="84"/>
      <c r="KVG37" s="84"/>
      <c r="KVH37" s="84"/>
      <c r="KVI37" s="84"/>
      <c r="KVJ37" s="84"/>
      <c r="KVK37" s="84"/>
      <c r="KVL37" s="84"/>
      <c r="KVM37" s="84"/>
      <c r="KVN37" s="84"/>
      <c r="KVO37" s="84"/>
      <c r="KVP37" s="84"/>
      <c r="KVQ37" s="84"/>
      <c r="KVR37" s="84"/>
      <c r="KVS37" s="84"/>
      <c r="KVT37" s="84"/>
      <c r="KVU37" s="84"/>
      <c r="KVV37" s="84"/>
      <c r="KVW37" s="84"/>
      <c r="KVX37" s="84"/>
      <c r="KVY37" s="84"/>
      <c r="KVZ37" s="84"/>
      <c r="KWA37" s="84"/>
      <c r="KWB37" s="84"/>
      <c r="KWC37" s="84"/>
      <c r="KWD37" s="84"/>
      <c r="KWE37" s="84"/>
      <c r="KWF37" s="84"/>
      <c r="KWG37" s="84"/>
      <c r="KWH37" s="84"/>
      <c r="KWI37" s="84"/>
      <c r="KWJ37" s="84"/>
      <c r="KWK37" s="84"/>
      <c r="KWL37" s="84"/>
      <c r="KWM37" s="84"/>
      <c r="KWN37" s="84"/>
      <c r="KWO37" s="84"/>
      <c r="KWP37" s="84"/>
      <c r="KWQ37" s="84"/>
      <c r="KWR37" s="84"/>
      <c r="KWS37" s="84"/>
      <c r="KWT37" s="84"/>
      <c r="KWU37" s="84"/>
      <c r="KWV37" s="84"/>
      <c r="KWW37" s="84"/>
      <c r="KWX37" s="84"/>
      <c r="KWY37" s="84"/>
      <c r="KWZ37" s="84"/>
      <c r="KXA37" s="84"/>
      <c r="KXB37" s="84"/>
      <c r="KXC37" s="84"/>
      <c r="KXD37" s="84"/>
      <c r="KXE37" s="84"/>
      <c r="KXF37" s="84"/>
      <c r="KXG37" s="84"/>
      <c r="KXH37" s="84"/>
      <c r="KXI37" s="84"/>
      <c r="KXJ37" s="84"/>
      <c r="KXK37" s="84"/>
      <c r="KXL37" s="84"/>
      <c r="KXM37" s="84"/>
      <c r="KXN37" s="84"/>
      <c r="KXO37" s="84"/>
      <c r="KXP37" s="84"/>
      <c r="KXQ37" s="84"/>
      <c r="KXR37" s="84"/>
      <c r="KXS37" s="84"/>
      <c r="KXT37" s="84"/>
      <c r="KXU37" s="84"/>
      <c r="KXV37" s="84"/>
      <c r="KXW37" s="84"/>
      <c r="KXX37" s="84"/>
      <c r="KXY37" s="84"/>
      <c r="KXZ37" s="84"/>
      <c r="KYA37" s="84"/>
      <c r="KYB37" s="84"/>
      <c r="KYC37" s="84"/>
      <c r="KYD37" s="84"/>
      <c r="KYE37" s="84"/>
      <c r="KYF37" s="84"/>
      <c r="KYG37" s="84"/>
      <c r="KYH37" s="84"/>
      <c r="KYI37" s="84"/>
      <c r="KYJ37" s="84"/>
      <c r="KYK37" s="84"/>
      <c r="KYL37" s="84"/>
      <c r="KYM37" s="84"/>
      <c r="KYN37" s="84"/>
      <c r="KYO37" s="84"/>
      <c r="KYP37" s="84"/>
      <c r="KYQ37" s="84"/>
      <c r="KYR37" s="84"/>
      <c r="KYS37" s="84"/>
      <c r="KYT37" s="84"/>
      <c r="KYU37" s="84"/>
      <c r="KYV37" s="84"/>
      <c r="KYW37" s="84"/>
      <c r="KYX37" s="84"/>
      <c r="KYY37" s="84"/>
      <c r="KYZ37" s="84"/>
      <c r="KZA37" s="84"/>
      <c r="KZB37" s="84"/>
      <c r="KZC37" s="84"/>
      <c r="KZD37" s="84"/>
      <c r="KZE37" s="84"/>
      <c r="KZF37" s="84"/>
      <c r="KZG37" s="84"/>
      <c r="KZH37" s="84"/>
      <c r="KZI37" s="84"/>
      <c r="KZJ37" s="84"/>
      <c r="KZK37" s="84"/>
      <c r="KZL37" s="84"/>
      <c r="KZM37" s="84"/>
      <c r="KZN37" s="84"/>
      <c r="KZO37" s="84"/>
      <c r="KZP37" s="84"/>
      <c r="KZQ37" s="84"/>
      <c r="KZR37" s="84"/>
      <c r="KZS37" s="84"/>
      <c r="KZT37" s="84"/>
      <c r="KZU37" s="84"/>
      <c r="KZV37" s="84"/>
      <c r="KZW37" s="84"/>
      <c r="KZX37" s="84"/>
      <c r="KZY37" s="84"/>
      <c r="KZZ37" s="84"/>
      <c r="LAA37" s="84"/>
      <c r="LAB37" s="84"/>
      <c r="LAC37" s="84"/>
      <c r="LAD37" s="84"/>
      <c r="LAE37" s="84"/>
      <c r="LAF37" s="84"/>
      <c r="LAG37" s="84"/>
      <c r="LAH37" s="84"/>
      <c r="LAI37" s="84"/>
      <c r="LAJ37" s="84"/>
      <c r="LAK37" s="84"/>
      <c r="LAL37" s="84"/>
      <c r="LAM37" s="84"/>
      <c r="LAN37" s="84"/>
      <c r="LAO37" s="84"/>
      <c r="LAP37" s="84"/>
      <c r="LAQ37" s="84"/>
      <c r="LAR37" s="84"/>
      <c r="LAS37" s="84"/>
      <c r="LAT37" s="84"/>
      <c r="LAU37" s="84"/>
      <c r="LAV37" s="84"/>
      <c r="LAW37" s="84"/>
      <c r="LAX37" s="84"/>
      <c r="LAY37" s="84"/>
      <c r="LAZ37" s="84"/>
      <c r="LBA37" s="84"/>
      <c r="LBB37" s="84"/>
      <c r="LBC37" s="84"/>
      <c r="LBD37" s="84"/>
      <c r="LBE37" s="84"/>
      <c r="LBF37" s="84"/>
      <c r="LBG37" s="84"/>
      <c r="LBH37" s="84"/>
      <c r="LBI37" s="84"/>
      <c r="LBJ37" s="84"/>
      <c r="LBK37" s="84"/>
      <c r="LBL37" s="84"/>
      <c r="LBM37" s="84"/>
      <c r="LBN37" s="84"/>
      <c r="LBO37" s="84"/>
      <c r="LBP37" s="84"/>
      <c r="LBQ37" s="84"/>
      <c r="LBR37" s="84"/>
      <c r="LBS37" s="84"/>
      <c r="LBT37" s="84"/>
      <c r="LBU37" s="84"/>
      <c r="LBV37" s="84"/>
      <c r="LBW37" s="84"/>
      <c r="LBX37" s="84"/>
      <c r="LBY37" s="84"/>
      <c r="LBZ37" s="84"/>
      <c r="LCA37" s="84"/>
      <c r="LCB37" s="84"/>
      <c r="LCC37" s="84"/>
      <c r="LCD37" s="84"/>
      <c r="LCE37" s="84"/>
      <c r="LCF37" s="84"/>
      <c r="LCG37" s="84"/>
      <c r="LCH37" s="84"/>
      <c r="LCI37" s="84"/>
      <c r="LCJ37" s="84"/>
      <c r="LCK37" s="84"/>
      <c r="LCL37" s="84"/>
      <c r="LCM37" s="84"/>
      <c r="LCN37" s="84"/>
      <c r="LCO37" s="84"/>
      <c r="LCP37" s="84"/>
      <c r="LCQ37" s="84"/>
      <c r="LCR37" s="84"/>
      <c r="LCS37" s="84"/>
      <c r="LCT37" s="84"/>
      <c r="LCU37" s="84"/>
      <c r="LCV37" s="84"/>
      <c r="LCW37" s="84"/>
      <c r="LCX37" s="84"/>
      <c r="LCY37" s="84"/>
      <c r="LCZ37" s="84"/>
      <c r="LDA37" s="84"/>
      <c r="LDB37" s="84"/>
      <c r="LDC37" s="84"/>
      <c r="LDD37" s="84"/>
      <c r="LDE37" s="84"/>
      <c r="LDF37" s="84"/>
      <c r="LDG37" s="84"/>
      <c r="LDH37" s="84"/>
      <c r="LDI37" s="84"/>
      <c r="LDJ37" s="84"/>
      <c r="LDK37" s="84"/>
      <c r="LDL37" s="84"/>
      <c r="LDM37" s="84"/>
      <c r="LDN37" s="84"/>
      <c r="LDO37" s="84"/>
      <c r="LDP37" s="84"/>
      <c r="LDQ37" s="84"/>
      <c r="LDR37" s="84"/>
      <c r="LDS37" s="84"/>
      <c r="LDT37" s="84"/>
      <c r="LDU37" s="84"/>
      <c r="LDV37" s="84"/>
      <c r="LDW37" s="84"/>
      <c r="LDX37" s="84"/>
      <c r="LDY37" s="84"/>
      <c r="LDZ37" s="84"/>
      <c r="LEA37" s="84"/>
      <c r="LEB37" s="84"/>
      <c r="LEC37" s="84"/>
      <c r="LED37" s="84"/>
      <c r="LEE37" s="84"/>
      <c r="LEF37" s="84"/>
      <c r="LEG37" s="84"/>
      <c r="LEH37" s="84"/>
      <c r="LEI37" s="84"/>
      <c r="LEJ37" s="84"/>
      <c r="LEK37" s="84"/>
      <c r="LEL37" s="84"/>
      <c r="LEM37" s="84"/>
      <c r="LEN37" s="84"/>
      <c r="LEO37" s="84"/>
      <c r="LEP37" s="84"/>
      <c r="LEQ37" s="84"/>
      <c r="LER37" s="84"/>
      <c r="LES37" s="84"/>
      <c r="LET37" s="84"/>
      <c r="LEU37" s="84"/>
      <c r="LEV37" s="84"/>
      <c r="LEW37" s="84"/>
      <c r="LEX37" s="84"/>
      <c r="LEY37" s="84"/>
      <c r="LEZ37" s="84"/>
      <c r="LFA37" s="84"/>
      <c r="LFB37" s="84"/>
      <c r="LFC37" s="84"/>
      <c r="LFD37" s="84"/>
      <c r="LFE37" s="84"/>
      <c r="LFF37" s="84"/>
      <c r="LFG37" s="84"/>
      <c r="LFH37" s="84"/>
      <c r="LFI37" s="84"/>
      <c r="LFJ37" s="84"/>
      <c r="LFK37" s="84"/>
      <c r="LFL37" s="84"/>
      <c r="LFM37" s="84"/>
      <c r="LFN37" s="84"/>
      <c r="LFO37" s="84"/>
      <c r="LFP37" s="84"/>
      <c r="LFQ37" s="84"/>
      <c r="LFR37" s="84"/>
      <c r="LFS37" s="84"/>
      <c r="LFT37" s="84"/>
      <c r="LFU37" s="84"/>
      <c r="LFV37" s="84"/>
      <c r="LFW37" s="84"/>
      <c r="LFX37" s="84"/>
      <c r="LFY37" s="84"/>
      <c r="LFZ37" s="84"/>
      <c r="LGA37" s="84"/>
      <c r="LGB37" s="84"/>
      <c r="LGC37" s="84"/>
      <c r="LGD37" s="84"/>
      <c r="LGE37" s="84"/>
      <c r="LGF37" s="84"/>
      <c r="LGG37" s="84"/>
      <c r="LGH37" s="84"/>
      <c r="LGI37" s="84"/>
      <c r="LGJ37" s="84"/>
      <c r="LGK37" s="84"/>
      <c r="LGL37" s="84"/>
      <c r="LGM37" s="84"/>
      <c r="LGN37" s="84"/>
      <c r="LGO37" s="84"/>
      <c r="LGP37" s="84"/>
      <c r="LGQ37" s="84"/>
      <c r="LGR37" s="84"/>
      <c r="LGS37" s="84"/>
      <c r="LGT37" s="84"/>
      <c r="LGU37" s="84"/>
      <c r="LGV37" s="84"/>
      <c r="LGW37" s="84"/>
      <c r="LGX37" s="84"/>
      <c r="LGY37" s="84"/>
      <c r="LGZ37" s="84"/>
      <c r="LHA37" s="84"/>
      <c r="LHB37" s="84"/>
      <c r="LHC37" s="84"/>
      <c r="LHD37" s="84"/>
      <c r="LHE37" s="84"/>
      <c r="LHF37" s="84"/>
      <c r="LHG37" s="84"/>
      <c r="LHH37" s="84"/>
      <c r="LHI37" s="84"/>
      <c r="LHJ37" s="84"/>
      <c r="LHK37" s="84"/>
      <c r="LHL37" s="84"/>
      <c r="LHM37" s="84"/>
      <c r="LHN37" s="84"/>
      <c r="LHO37" s="84"/>
      <c r="LHP37" s="84"/>
      <c r="LHQ37" s="84"/>
      <c r="LHR37" s="84"/>
      <c r="LHS37" s="84"/>
      <c r="LHT37" s="84"/>
      <c r="LHU37" s="84"/>
      <c r="LHV37" s="84"/>
      <c r="LHW37" s="84"/>
      <c r="LHX37" s="84"/>
      <c r="LHY37" s="84"/>
      <c r="LHZ37" s="84"/>
      <c r="LIA37" s="84"/>
      <c r="LIB37" s="84"/>
      <c r="LIC37" s="84"/>
      <c r="LID37" s="84"/>
      <c r="LIE37" s="84"/>
      <c r="LIF37" s="84"/>
      <c r="LIG37" s="84"/>
      <c r="LIH37" s="84"/>
      <c r="LII37" s="84"/>
      <c r="LIJ37" s="84"/>
      <c r="LIK37" s="84"/>
      <c r="LIL37" s="84"/>
      <c r="LIM37" s="84"/>
      <c r="LIN37" s="84"/>
      <c r="LIO37" s="84"/>
      <c r="LIP37" s="84"/>
      <c r="LIQ37" s="84"/>
      <c r="LIR37" s="84"/>
      <c r="LIS37" s="84"/>
      <c r="LIT37" s="84"/>
      <c r="LIU37" s="84"/>
      <c r="LIV37" s="84"/>
      <c r="LIW37" s="84"/>
      <c r="LIX37" s="84"/>
      <c r="LIY37" s="84"/>
      <c r="LIZ37" s="84"/>
      <c r="LJA37" s="84"/>
      <c r="LJB37" s="84"/>
      <c r="LJC37" s="84"/>
      <c r="LJD37" s="84"/>
      <c r="LJE37" s="84"/>
      <c r="LJF37" s="84"/>
      <c r="LJG37" s="84"/>
      <c r="LJH37" s="84"/>
      <c r="LJI37" s="84"/>
      <c r="LJJ37" s="84"/>
      <c r="LJK37" s="84"/>
      <c r="LJL37" s="84"/>
      <c r="LJM37" s="84"/>
      <c r="LJN37" s="84"/>
      <c r="LJO37" s="84"/>
      <c r="LJP37" s="84"/>
      <c r="LJQ37" s="84"/>
      <c r="LJR37" s="84"/>
      <c r="LJS37" s="84"/>
      <c r="LJT37" s="84"/>
      <c r="LJU37" s="84"/>
      <c r="LJV37" s="84"/>
      <c r="LJW37" s="84"/>
      <c r="LJX37" s="84"/>
      <c r="LJY37" s="84"/>
      <c r="LJZ37" s="84"/>
      <c r="LKA37" s="84"/>
      <c r="LKB37" s="84"/>
      <c r="LKC37" s="84"/>
      <c r="LKD37" s="84"/>
      <c r="LKE37" s="84"/>
      <c r="LKF37" s="84"/>
      <c r="LKG37" s="84"/>
      <c r="LKH37" s="84"/>
      <c r="LKI37" s="84"/>
      <c r="LKJ37" s="84"/>
      <c r="LKK37" s="84"/>
      <c r="LKL37" s="84"/>
      <c r="LKM37" s="84"/>
      <c r="LKN37" s="84"/>
      <c r="LKO37" s="84"/>
      <c r="LKP37" s="84"/>
      <c r="LKQ37" s="84"/>
      <c r="LKR37" s="84"/>
      <c r="LKS37" s="84"/>
      <c r="LKT37" s="84"/>
      <c r="LKU37" s="84"/>
      <c r="LKV37" s="84"/>
      <c r="LKW37" s="84"/>
      <c r="LKX37" s="84"/>
      <c r="LKY37" s="84"/>
      <c r="LKZ37" s="84"/>
      <c r="LLA37" s="84"/>
      <c r="LLB37" s="84"/>
      <c r="LLC37" s="84"/>
      <c r="LLD37" s="84"/>
      <c r="LLE37" s="84"/>
      <c r="LLF37" s="84"/>
      <c r="LLG37" s="84"/>
      <c r="LLH37" s="84"/>
      <c r="LLI37" s="84"/>
      <c r="LLJ37" s="84"/>
      <c r="LLK37" s="84"/>
      <c r="LLL37" s="84"/>
      <c r="LLM37" s="84"/>
      <c r="LLN37" s="84"/>
      <c r="LLO37" s="84"/>
      <c r="LLP37" s="84"/>
      <c r="LLQ37" s="84"/>
      <c r="LLR37" s="84"/>
      <c r="LLS37" s="84"/>
      <c r="LLT37" s="84"/>
      <c r="LLU37" s="84"/>
      <c r="LLV37" s="84"/>
      <c r="LLW37" s="84"/>
      <c r="LLX37" s="84"/>
      <c r="LLY37" s="84"/>
      <c r="LLZ37" s="84"/>
      <c r="LMA37" s="84"/>
      <c r="LMB37" s="84"/>
      <c r="LMC37" s="84"/>
      <c r="LMD37" s="84"/>
      <c r="LME37" s="84"/>
      <c r="LMF37" s="84"/>
      <c r="LMG37" s="84"/>
      <c r="LMH37" s="84"/>
      <c r="LMI37" s="84"/>
      <c r="LMJ37" s="84"/>
      <c r="LMK37" s="84"/>
      <c r="LML37" s="84"/>
      <c r="LMM37" s="84"/>
      <c r="LMN37" s="84"/>
      <c r="LMO37" s="84"/>
      <c r="LMP37" s="84"/>
      <c r="LMQ37" s="84"/>
      <c r="LMR37" s="84"/>
      <c r="LMS37" s="84"/>
      <c r="LMT37" s="84"/>
      <c r="LMU37" s="84"/>
      <c r="LMV37" s="84"/>
      <c r="LMW37" s="84"/>
      <c r="LMX37" s="84"/>
      <c r="LMY37" s="84"/>
      <c r="LMZ37" s="84"/>
      <c r="LNA37" s="84"/>
      <c r="LNB37" s="84"/>
      <c r="LNC37" s="84"/>
      <c r="LND37" s="84"/>
      <c r="LNE37" s="84"/>
      <c r="LNF37" s="84"/>
      <c r="LNG37" s="84"/>
      <c r="LNH37" s="84"/>
      <c r="LNI37" s="84"/>
      <c r="LNJ37" s="84"/>
      <c r="LNK37" s="84"/>
      <c r="LNL37" s="84"/>
      <c r="LNM37" s="84"/>
      <c r="LNN37" s="84"/>
      <c r="LNO37" s="84"/>
      <c r="LNP37" s="84"/>
      <c r="LNQ37" s="84"/>
      <c r="LNR37" s="84"/>
      <c r="LNS37" s="84"/>
      <c r="LNT37" s="84"/>
      <c r="LNU37" s="84"/>
      <c r="LNV37" s="84"/>
      <c r="LNW37" s="84"/>
      <c r="LNX37" s="84"/>
      <c r="LNY37" s="84"/>
      <c r="LNZ37" s="84"/>
      <c r="LOA37" s="84"/>
      <c r="LOB37" s="84"/>
      <c r="LOC37" s="84"/>
      <c r="LOD37" s="84"/>
      <c r="LOE37" s="84"/>
      <c r="LOF37" s="84"/>
      <c r="LOG37" s="84"/>
      <c r="LOH37" s="84"/>
      <c r="LOI37" s="84"/>
      <c r="LOJ37" s="84"/>
      <c r="LOK37" s="84"/>
      <c r="LOL37" s="84"/>
      <c r="LOM37" s="84"/>
      <c r="LON37" s="84"/>
      <c r="LOO37" s="84"/>
      <c r="LOP37" s="84"/>
      <c r="LOQ37" s="84"/>
      <c r="LOR37" s="84"/>
      <c r="LOS37" s="84"/>
      <c r="LOT37" s="84"/>
      <c r="LOU37" s="84"/>
      <c r="LOV37" s="84"/>
      <c r="LOW37" s="84"/>
      <c r="LOX37" s="84"/>
      <c r="LOY37" s="84"/>
      <c r="LOZ37" s="84"/>
      <c r="LPA37" s="84"/>
      <c r="LPB37" s="84"/>
      <c r="LPC37" s="84"/>
      <c r="LPD37" s="84"/>
      <c r="LPE37" s="84"/>
      <c r="LPF37" s="84"/>
      <c r="LPG37" s="84"/>
      <c r="LPH37" s="84"/>
      <c r="LPI37" s="84"/>
      <c r="LPJ37" s="84"/>
      <c r="LPK37" s="84"/>
      <c r="LPL37" s="84"/>
      <c r="LPM37" s="84"/>
      <c r="LPN37" s="84"/>
      <c r="LPO37" s="84"/>
      <c r="LPP37" s="84"/>
      <c r="LPQ37" s="84"/>
      <c r="LPR37" s="84"/>
      <c r="LPS37" s="84"/>
      <c r="LPT37" s="84"/>
      <c r="LPU37" s="84"/>
      <c r="LPV37" s="84"/>
      <c r="LPW37" s="84"/>
      <c r="LPX37" s="84"/>
      <c r="LPY37" s="84"/>
      <c r="LPZ37" s="84"/>
      <c r="LQA37" s="84"/>
      <c r="LQB37" s="84"/>
      <c r="LQC37" s="84"/>
      <c r="LQD37" s="84"/>
      <c r="LQE37" s="84"/>
      <c r="LQF37" s="84"/>
      <c r="LQG37" s="84"/>
      <c r="LQH37" s="84"/>
      <c r="LQI37" s="84"/>
      <c r="LQJ37" s="84"/>
      <c r="LQK37" s="84"/>
      <c r="LQL37" s="84"/>
      <c r="LQM37" s="84"/>
      <c r="LQN37" s="84"/>
      <c r="LQO37" s="84"/>
      <c r="LQP37" s="84"/>
      <c r="LQQ37" s="84"/>
      <c r="LQR37" s="84"/>
      <c r="LQS37" s="84"/>
      <c r="LQT37" s="84"/>
      <c r="LQU37" s="84"/>
      <c r="LQV37" s="84"/>
      <c r="LQW37" s="84"/>
      <c r="LQX37" s="84"/>
      <c r="LQY37" s="84"/>
      <c r="LQZ37" s="84"/>
      <c r="LRA37" s="84"/>
      <c r="LRB37" s="84"/>
      <c r="LRC37" s="84"/>
      <c r="LRD37" s="84"/>
      <c r="LRE37" s="84"/>
      <c r="LRF37" s="84"/>
      <c r="LRG37" s="84"/>
      <c r="LRH37" s="84"/>
      <c r="LRI37" s="84"/>
      <c r="LRJ37" s="84"/>
      <c r="LRK37" s="84"/>
      <c r="LRL37" s="84"/>
      <c r="LRM37" s="84"/>
      <c r="LRN37" s="84"/>
      <c r="LRO37" s="84"/>
      <c r="LRP37" s="84"/>
      <c r="LRQ37" s="84"/>
      <c r="LRR37" s="84"/>
      <c r="LRS37" s="84"/>
      <c r="LRT37" s="84"/>
      <c r="LRU37" s="84"/>
      <c r="LRV37" s="84"/>
      <c r="LRW37" s="84"/>
      <c r="LRX37" s="84"/>
      <c r="LRY37" s="84"/>
      <c r="LRZ37" s="84"/>
      <c r="LSA37" s="84"/>
      <c r="LSB37" s="84"/>
      <c r="LSC37" s="84"/>
      <c r="LSD37" s="84"/>
      <c r="LSE37" s="84"/>
      <c r="LSF37" s="84"/>
      <c r="LSG37" s="84"/>
      <c r="LSH37" s="84"/>
      <c r="LSI37" s="84"/>
      <c r="LSJ37" s="84"/>
      <c r="LSK37" s="84"/>
      <c r="LSL37" s="84"/>
      <c r="LSM37" s="84"/>
      <c r="LSN37" s="84"/>
      <c r="LSO37" s="84"/>
      <c r="LSP37" s="84"/>
      <c r="LSQ37" s="84"/>
      <c r="LSR37" s="84"/>
      <c r="LSS37" s="84"/>
      <c r="LST37" s="84"/>
      <c r="LSU37" s="84"/>
      <c r="LSV37" s="84"/>
      <c r="LSW37" s="84"/>
      <c r="LSX37" s="84"/>
      <c r="LSY37" s="84"/>
      <c r="LSZ37" s="84"/>
      <c r="LTA37" s="84"/>
      <c r="LTB37" s="84"/>
      <c r="LTC37" s="84"/>
      <c r="LTD37" s="84"/>
      <c r="LTE37" s="84"/>
      <c r="LTF37" s="84"/>
      <c r="LTG37" s="84"/>
      <c r="LTH37" s="84"/>
      <c r="LTI37" s="84"/>
      <c r="LTJ37" s="84"/>
      <c r="LTK37" s="84"/>
      <c r="LTL37" s="84"/>
      <c r="LTM37" s="84"/>
      <c r="LTN37" s="84"/>
      <c r="LTO37" s="84"/>
      <c r="LTP37" s="84"/>
      <c r="LTQ37" s="84"/>
      <c r="LTR37" s="84"/>
      <c r="LTS37" s="84"/>
      <c r="LTT37" s="84"/>
      <c r="LTU37" s="84"/>
      <c r="LTV37" s="84"/>
      <c r="LTW37" s="84"/>
      <c r="LTX37" s="84"/>
      <c r="LTY37" s="84"/>
      <c r="LTZ37" s="84"/>
      <c r="LUA37" s="84"/>
      <c r="LUB37" s="84"/>
      <c r="LUC37" s="84"/>
      <c r="LUD37" s="84"/>
      <c r="LUE37" s="84"/>
      <c r="LUF37" s="84"/>
      <c r="LUG37" s="84"/>
      <c r="LUH37" s="84"/>
      <c r="LUI37" s="84"/>
      <c r="LUJ37" s="84"/>
      <c r="LUK37" s="84"/>
      <c r="LUL37" s="84"/>
      <c r="LUM37" s="84"/>
      <c r="LUN37" s="84"/>
      <c r="LUO37" s="84"/>
      <c r="LUP37" s="84"/>
      <c r="LUQ37" s="84"/>
      <c r="LUR37" s="84"/>
      <c r="LUS37" s="84"/>
      <c r="LUT37" s="84"/>
      <c r="LUU37" s="84"/>
      <c r="LUV37" s="84"/>
      <c r="LUW37" s="84"/>
      <c r="LUX37" s="84"/>
      <c r="LUY37" s="84"/>
      <c r="LUZ37" s="84"/>
      <c r="LVA37" s="84"/>
      <c r="LVB37" s="84"/>
      <c r="LVC37" s="84"/>
      <c r="LVD37" s="84"/>
      <c r="LVE37" s="84"/>
      <c r="LVF37" s="84"/>
      <c r="LVG37" s="84"/>
      <c r="LVH37" s="84"/>
      <c r="LVI37" s="84"/>
      <c r="LVJ37" s="84"/>
      <c r="LVK37" s="84"/>
      <c r="LVL37" s="84"/>
      <c r="LVM37" s="84"/>
      <c r="LVN37" s="84"/>
      <c r="LVO37" s="84"/>
      <c r="LVP37" s="84"/>
      <c r="LVQ37" s="84"/>
      <c r="LVR37" s="84"/>
      <c r="LVS37" s="84"/>
      <c r="LVT37" s="84"/>
      <c r="LVU37" s="84"/>
      <c r="LVV37" s="84"/>
      <c r="LVW37" s="84"/>
      <c r="LVX37" s="84"/>
      <c r="LVY37" s="84"/>
      <c r="LVZ37" s="84"/>
      <c r="LWA37" s="84"/>
      <c r="LWB37" s="84"/>
      <c r="LWC37" s="84"/>
      <c r="LWD37" s="84"/>
      <c r="LWE37" s="84"/>
      <c r="LWF37" s="84"/>
      <c r="LWG37" s="84"/>
      <c r="LWH37" s="84"/>
      <c r="LWI37" s="84"/>
      <c r="LWJ37" s="84"/>
      <c r="LWK37" s="84"/>
      <c r="LWL37" s="84"/>
      <c r="LWM37" s="84"/>
      <c r="LWN37" s="84"/>
      <c r="LWO37" s="84"/>
      <c r="LWP37" s="84"/>
      <c r="LWQ37" s="84"/>
      <c r="LWR37" s="84"/>
      <c r="LWS37" s="84"/>
      <c r="LWT37" s="84"/>
      <c r="LWU37" s="84"/>
      <c r="LWV37" s="84"/>
      <c r="LWW37" s="84"/>
      <c r="LWX37" s="84"/>
      <c r="LWY37" s="84"/>
      <c r="LWZ37" s="84"/>
      <c r="LXA37" s="84"/>
      <c r="LXB37" s="84"/>
      <c r="LXC37" s="84"/>
      <c r="LXD37" s="84"/>
      <c r="LXE37" s="84"/>
      <c r="LXF37" s="84"/>
      <c r="LXG37" s="84"/>
      <c r="LXH37" s="84"/>
      <c r="LXI37" s="84"/>
      <c r="LXJ37" s="84"/>
      <c r="LXK37" s="84"/>
      <c r="LXL37" s="84"/>
      <c r="LXM37" s="84"/>
      <c r="LXN37" s="84"/>
      <c r="LXO37" s="84"/>
      <c r="LXP37" s="84"/>
      <c r="LXQ37" s="84"/>
      <c r="LXR37" s="84"/>
      <c r="LXS37" s="84"/>
      <c r="LXT37" s="84"/>
      <c r="LXU37" s="84"/>
      <c r="LXV37" s="84"/>
      <c r="LXW37" s="84"/>
      <c r="LXX37" s="84"/>
      <c r="LXY37" s="84"/>
      <c r="LXZ37" s="84"/>
      <c r="LYA37" s="84"/>
      <c r="LYB37" s="84"/>
      <c r="LYC37" s="84"/>
      <c r="LYD37" s="84"/>
      <c r="LYE37" s="84"/>
      <c r="LYF37" s="84"/>
      <c r="LYG37" s="84"/>
      <c r="LYH37" s="84"/>
      <c r="LYI37" s="84"/>
      <c r="LYJ37" s="84"/>
      <c r="LYK37" s="84"/>
      <c r="LYL37" s="84"/>
      <c r="LYM37" s="84"/>
      <c r="LYN37" s="84"/>
      <c r="LYO37" s="84"/>
      <c r="LYP37" s="84"/>
      <c r="LYQ37" s="84"/>
      <c r="LYR37" s="84"/>
      <c r="LYS37" s="84"/>
      <c r="LYT37" s="84"/>
      <c r="LYU37" s="84"/>
      <c r="LYV37" s="84"/>
      <c r="LYW37" s="84"/>
      <c r="LYX37" s="84"/>
      <c r="LYY37" s="84"/>
      <c r="LYZ37" s="84"/>
      <c r="LZA37" s="84"/>
      <c r="LZB37" s="84"/>
      <c r="LZC37" s="84"/>
      <c r="LZD37" s="84"/>
      <c r="LZE37" s="84"/>
      <c r="LZF37" s="84"/>
      <c r="LZG37" s="84"/>
      <c r="LZH37" s="84"/>
      <c r="LZI37" s="84"/>
      <c r="LZJ37" s="84"/>
      <c r="LZK37" s="84"/>
      <c r="LZL37" s="84"/>
      <c r="LZM37" s="84"/>
      <c r="LZN37" s="84"/>
      <c r="LZO37" s="84"/>
      <c r="LZP37" s="84"/>
      <c r="LZQ37" s="84"/>
      <c r="LZR37" s="84"/>
      <c r="LZS37" s="84"/>
      <c r="LZT37" s="84"/>
      <c r="LZU37" s="84"/>
      <c r="LZV37" s="84"/>
      <c r="LZW37" s="84"/>
      <c r="LZX37" s="84"/>
      <c r="LZY37" s="84"/>
      <c r="LZZ37" s="84"/>
      <c r="MAA37" s="84"/>
      <c r="MAB37" s="84"/>
      <c r="MAC37" s="84"/>
      <c r="MAD37" s="84"/>
      <c r="MAE37" s="84"/>
      <c r="MAF37" s="84"/>
      <c r="MAG37" s="84"/>
      <c r="MAH37" s="84"/>
      <c r="MAI37" s="84"/>
      <c r="MAJ37" s="84"/>
      <c r="MAK37" s="84"/>
      <c r="MAL37" s="84"/>
      <c r="MAM37" s="84"/>
      <c r="MAN37" s="84"/>
      <c r="MAO37" s="84"/>
      <c r="MAP37" s="84"/>
      <c r="MAQ37" s="84"/>
      <c r="MAR37" s="84"/>
      <c r="MAS37" s="84"/>
      <c r="MAT37" s="84"/>
      <c r="MAU37" s="84"/>
      <c r="MAV37" s="84"/>
      <c r="MAW37" s="84"/>
      <c r="MAX37" s="84"/>
      <c r="MAY37" s="84"/>
      <c r="MAZ37" s="84"/>
      <c r="MBA37" s="84"/>
      <c r="MBB37" s="84"/>
      <c r="MBC37" s="84"/>
      <c r="MBD37" s="84"/>
      <c r="MBE37" s="84"/>
      <c r="MBF37" s="84"/>
      <c r="MBG37" s="84"/>
      <c r="MBH37" s="84"/>
      <c r="MBI37" s="84"/>
      <c r="MBJ37" s="84"/>
      <c r="MBK37" s="84"/>
      <c r="MBL37" s="84"/>
      <c r="MBM37" s="84"/>
      <c r="MBN37" s="84"/>
      <c r="MBO37" s="84"/>
      <c r="MBP37" s="84"/>
      <c r="MBQ37" s="84"/>
      <c r="MBR37" s="84"/>
      <c r="MBS37" s="84"/>
      <c r="MBT37" s="84"/>
      <c r="MBU37" s="84"/>
      <c r="MBV37" s="84"/>
      <c r="MBW37" s="84"/>
      <c r="MBX37" s="84"/>
      <c r="MBY37" s="84"/>
      <c r="MBZ37" s="84"/>
      <c r="MCA37" s="84"/>
      <c r="MCB37" s="84"/>
      <c r="MCC37" s="84"/>
      <c r="MCD37" s="84"/>
      <c r="MCE37" s="84"/>
      <c r="MCF37" s="84"/>
      <c r="MCG37" s="84"/>
      <c r="MCH37" s="84"/>
      <c r="MCI37" s="84"/>
      <c r="MCJ37" s="84"/>
      <c r="MCK37" s="84"/>
      <c r="MCL37" s="84"/>
      <c r="MCM37" s="84"/>
      <c r="MCN37" s="84"/>
      <c r="MCO37" s="84"/>
      <c r="MCP37" s="84"/>
      <c r="MCQ37" s="84"/>
      <c r="MCR37" s="84"/>
      <c r="MCS37" s="84"/>
      <c r="MCT37" s="84"/>
      <c r="MCU37" s="84"/>
      <c r="MCV37" s="84"/>
      <c r="MCW37" s="84"/>
      <c r="MCX37" s="84"/>
      <c r="MCY37" s="84"/>
      <c r="MCZ37" s="84"/>
      <c r="MDA37" s="84"/>
      <c r="MDB37" s="84"/>
      <c r="MDC37" s="84"/>
      <c r="MDD37" s="84"/>
      <c r="MDE37" s="84"/>
      <c r="MDF37" s="84"/>
      <c r="MDG37" s="84"/>
      <c r="MDH37" s="84"/>
      <c r="MDI37" s="84"/>
      <c r="MDJ37" s="84"/>
      <c r="MDK37" s="84"/>
      <c r="MDL37" s="84"/>
      <c r="MDM37" s="84"/>
      <c r="MDN37" s="84"/>
      <c r="MDO37" s="84"/>
      <c r="MDP37" s="84"/>
      <c r="MDQ37" s="84"/>
      <c r="MDR37" s="84"/>
      <c r="MDS37" s="84"/>
      <c r="MDT37" s="84"/>
      <c r="MDU37" s="84"/>
      <c r="MDV37" s="84"/>
      <c r="MDW37" s="84"/>
      <c r="MDX37" s="84"/>
      <c r="MDY37" s="84"/>
      <c r="MDZ37" s="84"/>
      <c r="MEA37" s="84"/>
      <c r="MEB37" s="84"/>
      <c r="MEC37" s="84"/>
      <c r="MED37" s="84"/>
      <c r="MEE37" s="84"/>
      <c r="MEF37" s="84"/>
      <c r="MEG37" s="84"/>
      <c r="MEH37" s="84"/>
      <c r="MEI37" s="84"/>
      <c r="MEJ37" s="84"/>
      <c r="MEK37" s="84"/>
      <c r="MEL37" s="84"/>
      <c r="MEM37" s="84"/>
      <c r="MEN37" s="84"/>
      <c r="MEO37" s="84"/>
      <c r="MEP37" s="84"/>
      <c r="MEQ37" s="84"/>
      <c r="MER37" s="84"/>
      <c r="MES37" s="84"/>
      <c r="MET37" s="84"/>
      <c r="MEU37" s="84"/>
      <c r="MEV37" s="84"/>
      <c r="MEW37" s="84"/>
      <c r="MEX37" s="84"/>
      <c r="MEY37" s="84"/>
      <c r="MEZ37" s="84"/>
      <c r="MFA37" s="84"/>
      <c r="MFB37" s="84"/>
      <c r="MFC37" s="84"/>
      <c r="MFD37" s="84"/>
      <c r="MFE37" s="84"/>
      <c r="MFF37" s="84"/>
      <c r="MFG37" s="84"/>
      <c r="MFH37" s="84"/>
      <c r="MFI37" s="84"/>
      <c r="MFJ37" s="84"/>
      <c r="MFK37" s="84"/>
      <c r="MFL37" s="84"/>
      <c r="MFM37" s="84"/>
      <c r="MFN37" s="84"/>
      <c r="MFO37" s="84"/>
      <c r="MFP37" s="84"/>
      <c r="MFQ37" s="84"/>
      <c r="MFR37" s="84"/>
      <c r="MFS37" s="84"/>
      <c r="MFT37" s="84"/>
      <c r="MFU37" s="84"/>
      <c r="MFV37" s="84"/>
      <c r="MFW37" s="84"/>
      <c r="MFX37" s="84"/>
      <c r="MFY37" s="84"/>
      <c r="MFZ37" s="84"/>
      <c r="MGA37" s="84"/>
      <c r="MGB37" s="84"/>
      <c r="MGC37" s="84"/>
      <c r="MGD37" s="84"/>
      <c r="MGE37" s="84"/>
      <c r="MGF37" s="84"/>
      <c r="MGG37" s="84"/>
      <c r="MGH37" s="84"/>
      <c r="MGI37" s="84"/>
      <c r="MGJ37" s="84"/>
      <c r="MGK37" s="84"/>
      <c r="MGL37" s="84"/>
      <c r="MGM37" s="84"/>
      <c r="MGN37" s="84"/>
      <c r="MGO37" s="84"/>
      <c r="MGP37" s="84"/>
      <c r="MGQ37" s="84"/>
      <c r="MGR37" s="84"/>
      <c r="MGS37" s="84"/>
      <c r="MGT37" s="84"/>
      <c r="MGU37" s="84"/>
      <c r="MGV37" s="84"/>
      <c r="MGW37" s="84"/>
      <c r="MGX37" s="84"/>
      <c r="MGY37" s="84"/>
      <c r="MGZ37" s="84"/>
      <c r="MHA37" s="84"/>
      <c r="MHB37" s="84"/>
      <c r="MHC37" s="84"/>
      <c r="MHD37" s="84"/>
      <c r="MHE37" s="84"/>
      <c r="MHF37" s="84"/>
      <c r="MHG37" s="84"/>
      <c r="MHH37" s="84"/>
      <c r="MHI37" s="84"/>
      <c r="MHJ37" s="84"/>
      <c r="MHK37" s="84"/>
      <c r="MHL37" s="84"/>
      <c r="MHM37" s="84"/>
      <c r="MHN37" s="84"/>
      <c r="MHO37" s="84"/>
      <c r="MHP37" s="84"/>
      <c r="MHQ37" s="84"/>
      <c r="MHR37" s="84"/>
      <c r="MHS37" s="84"/>
      <c r="MHT37" s="84"/>
      <c r="MHU37" s="84"/>
      <c r="MHV37" s="84"/>
      <c r="MHW37" s="84"/>
      <c r="MHX37" s="84"/>
      <c r="MHY37" s="84"/>
      <c r="MHZ37" s="84"/>
      <c r="MIA37" s="84"/>
      <c r="MIB37" s="84"/>
      <c r="MIC37" s="84"/>
      <c r="MID37" s="84"/>
      <c r="MIE37" s="84"/>
      <c r="MIF37" s="84"/>
      <c r="MIG37" s="84"/>
      <c r="MIH37" s="84"/>
      <c r="MII37" s="84"/>
      <c r="MIJ37" s="84"/>
      <c r="MIK37" s="84"/>
      <c r="MIL37" s="84"/>
      <c r="MIM37" s="84"/>
      <c r="MIN37" s="84"/>
      <c r="MIO37" s="84"/>
      <c r="MIP37" s="84"/>
      <c r="MIQ37" s="84"/>
      <c r="MIR37" s="84"/>
      <c r="MIS37" s="84"/>
      <c r="MIT37" s="84"/>
      <c r="MIU37" s="84"/>
      <c r="MIV37" s="84"/>
      <c r="MIW37" s="84"/>
      <c r="MIX37" s="84"/>
      <c r="MIY37" s="84"/>
      <c r="MIZ37" s="84"/>
      <c r="MJA37" s="84"/>
      <c r="MJB37" s="84"/>
      <c r="MJC37" s="84"/>
      <c r="MJD37" s="84"/>
      <c r="MJE37" s="84"/>
      <c r="MJF37" s="84"/>
      <c r="MJG37" s="84"/>
      <c r="MJH37" s="84"/>
      <c r="MJI37" s="84"/>
      <c r="MJJ37" s="84"/>
      <c r="MJK37" s="84"/>
      <c r="MJL37" s="84"/>
      <c r="MJM37" s="84"/>
      <c r="MJN37" s="84"/>
      <c r="MJO37" s="84"/>
      <c r="MJP37" s="84"/>
      <c r="MJQ37" s="84"/>
      <c r="MJR37" s="84"/>
      <c r="MJS37" s="84"/>
      <c r="MJT37" s="84"/>
      <c r="MJU37" s="84"/>
      <c r="MJV37" s="84"/>
      <c r="MJW37" s="84"/>
      <c r="MJX37" s="84"/>
      <c r="MJY37" s="84"/>
      <c r="MJZ37" s="84"/>
      <c r="MKA37" s="84"/>
      <c r="MKB37" s="84"/>
      <c r="MKC37" s="84"/>
      <c r="MKD37" s="84"/>
      <c r="MKE37" s="84"/>
      <c r="MKF37" s="84"/>
      <c r="MKG37" s="84"/>
      <c r="MKH37" s="84"/>
      <c r="MKI37" s="84"/>
      <c r="MKJ37" s="84"/>
      <c r="MKK37" s="84"/>
      <c r="MKL37" s="84"/>
      <c r="MKM37" s="84"/>
      <c r="MKN37" s="84"/>
      <c r="MKO37" s="84"/>
      <c r="MKP37" s="84"/>
      <c r="MKQ37" s="84"/>
      <c r="MKR37" s="84"/>
      <c r="MKS37" s="84"/>
      <c r="MKT37" s="84"/>
      <c r="MKU37" s="84"/>
      <c r="MKV37" s="84"/>
      <c r="MKW37" s="84"/>
      <c r="MKX37" s="84"/>
      <c r="MKY37" s="84"/>
      <c r="MKZ37" s="84"/>
      <c r="MLA37" s="84"/>
      <c r="MLB37" s="84"/>
      <c r="MLC37" s="84"/>
      <c r="MLD37" s="84"/>
      <c r="MLE37" s="84"/>
      <c r="MLF37" s="84"/>
      <c r="MLG37" s="84"/>
      <c r="MLH37" s="84"/>
      <c r="MLI37" s="84"/>
      <c r="MLJ37" s="84"/>
      <c r="MLK37" s="84"/>
      <c r="MLL37" s="84"/>
      <c r="MLM37" s="84"/>
      <c r="MLN37" s="84"/>
      <c r="MLO37" s="84"/>
      <c r="MLP37" s="84"/>
      <c r="MLQ37" s="84"/>
      <c r="MLR37" s="84"/>
      <c r="MLS37" s="84"/>
      <c r="MLT37" s="84"/>
      <c r="MLU37" s="84"/>
      <c r="MLV37" s="84"/>
      <c r="MLW37" s="84"/>
      <c r="MLX37" s="84"/>
      <c r="MLY37" s="84"/>
      <c r="MLZ37" s="84"/>
      <c r="MMA37" s="84"/>
      <c r="MMB37" s="84"/>
      <c r="MMC37" s="84"/>
      <c r="MMD37" s="84"/>
      <c r="MME37" s="84"/>
      <c r="MMF37" s="84"/>
      <c r="MMG37" s="84"/>
      <c r="MMH37" s="84"/>
      <c r="MMI37" s="84"/>
      <c r="MMJ37" s="84"/>
      <c r="MMK37" s="84"/>
      <c r="MML37" s="84"/>
      <c r="MMM37" s="84"/>
      <c r="MMN37" s="84"/>
      <c r="MMO37" s="84"/>
      <c r="MMP37" s="84"/>
      <c r="MMQ37" s="84"/>
      <c r="MMR37" s="84"/>
      <c r="MMS37" s="84"/>
      <c r="MMT37" s="84"/>
      <c r="MMU37" s="84"/>
      <c r="MMV37" s="84"/>
      <c r="MMW37" s="84"/>
      <c r="MMX37" s="84"/>
      <c r="MMY37" s="84"/>
      <c r="MMZ37" s="84"/>
      <c r="MNA37" s="84"/>
      <c r="MNB37" s="84"/>
      <c r="MNC37" s="84"/>
      <c r="MND37" s="84"/>
      <c r="MNE37" s="84"/>
      <c r="MNF37" s="84"/>
      <c r="MNG37" s="84"/>
      <c r="MNH37" s="84"/>
      <c r="MNI37" s="84"/>
      <c r="MNJ37" s="84"/>
      <c r="MNK37" s="84"/>
      <c r="MNL37" s="84"/>
      <c r="MNM37" s="84"/>
      <c r="MNN37" s="84"/>
      <c r="MNO37" s="84"/>
      <c r="MNP37" s="84"/>
      <c r="MNQ37" s="84"/>
      <c r="MNR37" s="84"/>
      <c r="MNS37" s="84"/>
      <c r="MNT37" s="84"/>
      <c r="MNU37" s="84"/>
      <c r="MNV37" s="84"/>
      <c r="MNW37" s="84"/>
      <c r="MNX37" s="84"/>
      <c r="MNY37" s="84"/>
      <c r="MNZ37" s="84"/>
      <c r="MOA37" s="84"/>
      <c r="MOB37" s="84"/>
      <c r="MOC37" s="84"/>
      <c r="MOD37" s="84"/>
      <c r="MOE37" s="84"/>
      <c r="MOF37" s="84"/>
      <c r="MOG37" s="84"/>
      <c r="MOH37" s="84"/>
      <c r="MOI37" s="84"/>
      <c r="MOJ37" s="84"/>
      <c r="MOK37" s="84"/>
      <c r="MOL37" s="84"/>
      <c r="MOM37" s="84"/>
      <c r="MON37" s="84"/>
      <c r="MOO37" s="84"/>
      <c r="MOP37" s="84"/>
      <c r="MOQ37" s="84"/>
      <c r="MOR37" s="84"/>
      <c r="MOS37" s="84"/>
      <c r="MOT37" s="84"/>
      <c r="MOU37" s="84"/>
      <c r="MOV37" s="84"/>
      <c r="MOW37" s="84"/>
      <c r="MOX37" s="84"/>
      <c r="MOY37" s="84"/>
      <c r="MOZ37" s="84"/>
      <c r="MPA37" s="84"/>
      <c r="MPB37" s="84"/>
      <c r="MPC37" s="84"/>
      <c r="MPD37" s="84"/>
      <c r="MPE37" s="84"/>
      <c r="MPF37" s="84"/>
      <c r="MPG37" s="84"/>
      <c r="MPH37" s="84"/>
      <c r="MPI37" s="84"/>
      <c r="MPJ37" s="84"/>
      <c r="MPK37" s="84"/>
      <c r="MPL37" s="84"/>
      <c r="MPM37" s="84"/>
      <c r="MPN37" s="84"/>
      <c r="MPO37" s="84"/>
      <c r="MPP37" s="84"/>
      <c r="MPQ37" s="84"/>
      <c r="MPR37" s="84"/>
      <c r="MPS37" s="84"/>
      <c r="MPT37" s="84"/>
      <c r="MPU37" s="84"/>
      <c r="MPV37" s="84"/>
      <c r="MPW37" s="84"/>
      <c r="MPX37" s="84"/>
      <c r="MPY37" s="84"/>
      <c r="MPZ37" s="84"/>
      <c r="MQA37" s="84"/>
      <c r="MQB37" s="84"/>
      <c r="MQC37" s="84"/>
      <c r="MQD37" s="84"/>
      <c r="MQE37" s="84"/>
      <c r="MQF37" s="84"/>
      <c r="MQG37" s="84"/>
      <c r="MQH37" s="84"/>
      <c r="MQI37" s="84"/>
      <c r="MQJ37" s="84"/>
      <c r="MQK37" s="84"/>
      <c r="MQL37" s="84"/>
      <c r="MQM37" s="84"/>
      <c r="MQN37" s="84"/>
      <c r="MQO37" s="84"/>
      <c r="MQP37" s="84"/>
      <c r="MQQ37" s="84"/>
      <c r="MQR37" s="84"/>
      <c r="MQS37" s="84"/>
      <c r="MQT37" s="84"/>
      <c r="MQU37" s="84"/>
      <c r="MQV37" s="84"/>
      <c r="MQW37" s="84"/>
      <c r="MQX37" s="84"/>
      <c r="MQY37" s="84"/>
      <c r="MQZ37" s="84"/>
      <c r="MRA37" s="84"/>
      <c r="MRB37" s="84"/>
      <c r="MRC37" s="84"/>
      <c r="MRD37" s="84"/>
      <c r="MRE37" s="84"/>
      <c r="MRF37" s="84"/>
      <c r="MRG37" s="84"/>
      <c r="MRH37" s="84"/>
      <c r="MRI37" s="84"/>
      <c r="MRJ37" s="84"/>
      <c r="MRK37" s="84"/>
      <c r="MRL37" s="84"/>
      <c r="MRM37" s="84"/>
      <c r="MRN37" s="84"/>
      <c r="MRO37" s="84"/>
      <c r="MRP37" s="84"/>
      <c r="MRQ37" s="84"/>
      <c r="MRR37" s="84"/>
      <c r="MRS37" s="84"/>
      <c r="MRT37" s="84"/>
      <c r="MRU37" s="84"/>
      <c r="MRV37" s="84"/>
      <c r="MRW37" s="84"/>
      <c r="MRX37" s="84"/>
      <c r="MRY37" s="84"/>
      <c r="MRZ37" s="84"/>
      <c r="MSA37" s="84"/>
      <c r="MSB37" s="84"/>
      <c r="MSC37" s="84"/>
      <c r="MSD37" s="84"/>
      <c r="MSE37" s="84"/>
      <c r="MSF37" s="84"/>
      <c r="MSG37" s="84"/>
      <c r="MSH37" s="84"/>
      <c r="MSI37" s="84"/>
      <c r="MSJ37" s="84"/>
      <c r="MSK37" s="84"/>
      <c r="MSL37" s="84"/>
      <c r="MSM37" s="84"/>
      <c r="MSN37" s="84"/>
      <c r="MSO37" s="84"/>
      <c r="MSP37" s="84"/>
      <c r="MSQ37" s="84"/>
      <c r="MSR37" s="84"/>
      <c r="MSS37" s="84"/>
      <c r="MST37" s="84"/>
      <c r="MSU37" s="84"/>
      <c r="MSV37" s="84"/>
      <c r="MSW37" s="84"/>
      <c r="MSX37" s="84"/>
      <c r="MSY37" s="84"/>
      <c r="MSZ37" s="84"/>
      <c r="MTA37" s="84"/>
      <c r="MTB37" s="84"/>
      <c r="MTC37" s="84"/>
      <c r="MTD37" s="84"/>
      <c r="MTE37" s="84"/>
      <c r="MTF37" s="84"/>
      <c r="MTG37" s="84"/>
      <c r="MTH37" s="84"/>
      <c r="MTI37" s="84"/>
      <c r="MTJ37" s="84"/>
      <c r="MTK37" s="84"/>
      <c r="MTL37" s="84"/>
      <c r="MTM37" s="84"/>
      <c r="MTN37" s="84"/>
      <c r="MTO37" s="84"/>
      <c r="MTP37" s="84"/>
      <c r="MTQ37" s="84"/>
      <c r="MTR37" s="84"/>
      <c r="MTS37" s="84"/>
      <c r="MTT37" s="84"/>
      <c r="MTU37" s="84"/>
      <c r="MTV37" s="84"/>
      <c r="MTW37" s="84"/>
      <c r="MTX37" s="84"/>
      <c r="MTY37" s="84"/>
      <c r="MTZ37" s="84"/>
      <c r="MUA37" s="84"/>
      <c r="MUB37" s="84"/>
      <c r="MUC37" s="84"/>
      <c r="MUD37" s="84"/>
      <c r="MUE37" s="84"/>
      <c r="MUF37" s="84"/>
      <c r="MUG37" s="84"/>
      <c r="MUH37" s="84"/>
      <c r="MUI37" s="84"/>
      <c r="MUJ37" s="84"/>
      <c r="MUK37" s="84"/>
      <c r="MUL37" s="84"/>
      <c r="MUM37" s="84"/>
      <c r="MUN37" s="84"/>
      <c r="MUO37" s="84"/>
      <c r="MUP37" s="84"/>
      <c r="MUQ37" s="84"/>
      <c r="MUR37" s="84"/>
      <c r="MUS37" s="84"/>
      <c r="MUT37" s="84"/>
      <c r="MUU37" s="84"/>
      <c r="MUV37" s="84"/>
      <c r="MUW37" s="84"/>
      <c r="MUX37" s="84"/>
      <c r="MUY37" s="84"/>
      <c r="MUZ37" s="84"/>
      <c r="MVA37" s="84"/>
      <c r="MVB37" s="84"/>
      <c r="MVC37" s="84"/>
      <c r="MVD37" s="84"/>
      <c r="MVE37" s="84"/>
      <c r="MVF37" s="84"/>
      <c r="MVG37" s="84"/>
      <c r="MVH37" s="84"/>
      <c r="MVI37" s="84"/>
      <c r="MVJ37" s="84"/>
      <c r="MVK37" s="84"/>
      <c r="MVL37" s="84"/>
      <c r="MVM37" s="84"/>
      <c r="MVN37" s="84"/>
      <c r="MVO37" s="84"/>
      <c r="MVP37" s="84"/>
      <c r="MVQ37" s="84"/>
      <c r="MVR37" s="84"/>
      <c r="MVS37" s="84"/>
      <c r="MVT37" s="84"/>
      <c r="MVU37" s="84"/>
      <c r="MVV37" s="84"/>
      <c r="MVW37" s="84"/>
      <c r="MVX37" s="84"/>
      <c r="MVY37" s="84"/>
      <c r="MVZ37" s="84"/>
      <c r="MWA37" s="84"/>
      <c r="MWB37" s="84"/>
      <c r="MWC37" s="84"/>
      <c r="MWD37" s="84"/>
      <c r="MWE37" s="84"/>
      <c r="MWF37" s="84"/>
      <c r="MWG37" s="84"/>
      <c r="MWH37" s="84"/>
      <c r="MWI37" s="84"/>
      <c r="MWJ37" s="84"/>
      <c r="MWK37" s="84"/>
      <c r="MWL37" s="84"/>
      <c r="MWM37" s="84"/>
      <c r="MWN37" s="84"/>
      <c r="MWO37" s="84"/>
      <c r="MWP37" s="84"/>
      <c r="MWQ37" s="84"/>
      <c r="MWR37" s="84"/>
      <c r="MWS37" s="84"/>
      <c r="MWT37" s="84"/>
      <c r="MWU37" s="84"/>
      <c r="MWV37" s="84"/>
      <c r="MWW37" s="84"/>
      <c r="MWX37" s="84"/>
      <c r="MWY37" s="84"/>
      <c r="MWZ37" s="84"/>
      <c r="MXA37" s="84"/>
      <c r="MXB37" s="84"/>
      <c r="MXC37" s="84"/>
      <c r="MXD37" s="84"/>
      <c r="MXE37" s="84"/>
      <c r="MXF37" s="84"/>
      <c r="MXG37" s="84"/>
      <c r="MXH37" s="84"/>
      <c r="MXI37" s="84"/>
      <c r="MXJ37" s="84"/>
      <c r="MXK37" s="84"/>
      <c r="MXL37" s="84"/>
      <c r="MXM37" s="84"/>
      <c r="MXN37" s="84"/>
      <c r="MXO37" s="84"/>
      <c r="MXP37" s="84"/>
      <c r="MXQ37" s="84"/>
      <c r="MXR37" s="84"/>
      <c r="MXS37" s="84"/>
      <c r="MXT37" s="84"/>
      <c r="MXU37" s="84"/>
      <c r="MXV37" s="84"/>
      <c r="MXW37" s="84"/>
      <c r="MXX37" s="84"/>
      <c r="MXY37" s="84"/>
      <c r="MXZ37" s="84"/>
      <c r="MYA37" s="84"/>
      <c r="MYB37" s="84"/>
      <c r="MYC37" s="84"/>
      <c r="MYD37" s="84"/>
      <c r="MYE37" s="84"/>
      <c r="MYF37" s="84"/>
      <c r="MYG37" s="84"/>
      <c r="MYH37" s="84"/>
      <c r="MYI37" s="84"/>
      <c r="MYJ37" s="84"/>
      <c r="MYK37" s="84"/>
      <c r="MYL37" s="84"/>
      <c r="MYM37" s="84"/>
      <c r="MYN37" s="84"/>
      <c r="MYO37" s="84"/>
      <c r="MYP37" s="84"/>
      <c r="MYQ37" s="84"/>
      <c r="MYR37" s="84"/>
      <c r="MYS37" s="84"/>
      <c r="MYT37" s="84"/>
      <c r="MYU37" s="84"/>
      <c r="MYV37" s="84"/>
      <c r="MYW37" s="84"/>
      <c r="MYX37" s="84"/>
      <c r="MYY37" s="84"/>
      <c r="MYZ37" s="84"/>
      <c r="MZA37" s="84"/>
      <c r="MZB37" s="84"/>
      <c r="MZC37" s="84"/>
      <c r="MZD37" s="84"/>
      <c r="MZE37" s="84"/>
      <c r="MZF37" s="84"/>
      <c r="MZG37" s="84"/>
      <c r="MZH37" s="84"/>
      <c r="MZI37" s="84"/>
      <c r="MZJ37" s="84"/>
      <c r="MZK37" s="84"/>
      <c r="MZL37" s="84"/>
      <c r="MZM37" s="84"/>
      <c r="MZN37" s="84"/>
      <c r="MZO37" s="84"/>
      <c r="MZP37" s="84"/>
      <c r="MZQ37" s="84"/>
      <c r="MZR37" s="84"/>
      <c r="MZS37" s="84"/>
      <c r="MZT37" s="84"/>
      <c r="MZU37" s="84"/>
      <c r="MZV37" s="84"/>
      <c r="MZW37" s="84"/>
      <c r="MZX37" s="84"/>
      <c r="MZY37" s="84"/>
      <c r="MZZ37" s="84"/>
      <c r="NAA37" s="84"/>
      <c r="NAB37" s="84"/>
      <c r="NAC37" s="84"/>
      <c r="NAD37" s="84"/>
      <c r="NAE37" s="84"/>
      <c r="NAF37" s="84"/>
      <c r="NAG37" s="84"/>
      <c r="NAH37" s="84"/>
      <c r="NAI37" s="84"/>
      <c r="NAJ37" s="84"/>
      <c r="NAK37" s="84"/>
      <c r="NAL37" s="84"/>
      <c r="NAM37" s="84"/>
      <c r="NAN37" s="84"/>
      <c r="NAO37" s="84"/>
      <c r="NAP37" s="84"/>
      <c r="NAQ37" s="84"/>
      <c r="NAR37" s="84"/>
      <c r="NAS37" s="84"/>
      <c r="NAT37" s="84"/>
      <c r="NAU37" s="84"/>
      <c r="NAV37" s="84"/>
      <c r="NAW37" s="84"/>
      <c r="NAX37" s="84"/>
      <c r="NAY37" s="84"/>
      <c r="NAZ37" s="84"/>
      <c r="NBA37" s="84"/>
      <c r="NBB37" s="84"/>
      <c r="NBC37" s="84"/>
      <c r="NBD37" s="84"/>
      <c r="NBE37" s="84"/>
      <c r="NBF37" s="84"/>
      <c r="NBG37" s="84"/>
      <c r="NBH37" s="84"/>
      <c r="NBI37" s="84"/>
      <c r="NBJ37" s="84"/>
      <c r="NBK37" s="84"/>
      <c r="NBL37" s="84"/>
      <c r="NBM37" s="84"/>
      <c r="NBN37" s="84"/>
      <c r="NBO37" s="84"/>
      <c r="NBP37" s="84"/>
      <c r="NBQ37" s="84"/>
      <c r="NBR37" s="84"/>
      <c r="NBS37" s="84"/>
      <c r="NBT37" s="84"/>
      <c r="NBU37" s="84"/>
      <c r="NBV37" s="84"/>
      <c r="NBW37" s="84"/>
      <c r="NBX37" s="84"/>
      <c r="NBY37" s="84"/>
      <c r="NBZ37" s="84"/>
      <c r="NCA37" s="84"/>
      <c r="NCB37" s="84"/>
      <c r="NCC37" s="84"/>
      <c r="NCD37" s="84"/>
      <c r="NCE37" s="84"/>
      <c r="NCF37" s="84"/>
      <c r="NCG37" s="84"/>
      <c r="NCH37" s="84"/>
      <c r="NCI37" s="84"/>
      <c r="NCJ37" s="84"/>
      <c r="NCK37" s="84"/>
      <c r="NCL37" s="84"/>
      <c r="NCM37" s="84"/>
      <c r="NCN37" s="84"/>
      <c r="NCO37" s="84"/>
      <c r="NCP37" s="84"/>
      <c r="NCQ37" s="84"/>
      <c r="NCR37" s="84"/>
      <c r="NCS37" s="84"/>
      <c r="NCT37" s="84"/>
      <c r="NCU37" s="84"/>
      <c r="NCV37" s="84"/>
      <c r="NCW37" s="84"/>
      <c r="NCX37" s="84"/>
      <c r="NCY37" s="84"/>
      <c r="NCZ37" s="84"/>
      <c r="NDA37" s="84"/>
      <c r="NDB37" s="84"/>
      <c r="NDC37" s="84"/>
      <c r="NDD37" s="84"/>
      <c r="NDE37" s="84"/>
      <c r="NDF37" s="84"/>
      <c r="NDG37" s="84"/>
      <c r="NDH37" s="84"/>
      <c r="NDI37" s="84"/>
      <c r="NDJ37" s="84"/>
      <c r="NDK37" s="84"/>
      <c r="NDL37" s="84"/>
      <c r="NDM37" s="84"/>
      <c r="NDN37" s="84"/>
      <c r="NDO37" s="84"/>
      <c r="NDP37" s="84"/>
      <c r="NDQ37" s="84"/>
      <c r="NDR37" s="84"/>
      <c r="NDS37" s="84"/>
      <c r="NDT37" s="84"/>
      <c r="NDU37" s="84"/>
      <c r="NDV37" s="84"/>
      <c r="NDW37" s="84"/>
      <c r="NDX37" s="84"/>
      <c r="NDY37" s="84"/>
      <c r="NDZ37" s="84"/>
      <c r="NEA37" s="84"/>
      <c r="NEB37" s="84"/>
      <c r="NEC37" s="84"/>
      <c r="NED37" s="84"/>
      <c r="NEE37" s="84"/>
      <c r="NEF37" s="84"/>
      <c r="NEG37" s="84"/>
      <c r="NEH37" s="84"/>
      <c r="NEI37" s="84"/>
      <c r="NEJ37" s="84"/>
      <c r="NEK37" s="84"/>
      <c r="NEL37" s="84"/>
      <c r="NEM37" s="84"/>
      <c r="NEN37" s="84"/>
      <c r="NEO37" s="84"/>
      <c r="NEP37" s="84"/>
      <c r="NEQ37" s="84"/>
      <c r="NER37" s="84"/>
      <c r="NES37" s="84"/>
      <c r="NET37" s="84"/>
      <c r="NEU37" s="84"/>
      <c r="NEV37" s="84"/>
      <c r="NEW37" s="84"/>
      <c r="NEX37" s="84"/>
      <c r="NEY37" s="84"/>
      <c r="NEZ37" s="84"/>
      <c r="NFA37" s="84"/>
      <c r="NFB37" s="84"/>
      <c r="NFC37" s="84"/>
      <c r="NFD37" s="84"/>
      <c r="NFE37" s="84"/>
      <c r="NFF37" s="84"/>
      <c r="NFG37" s="84"/>
      <c r="NFH37" s="84"/>
      <c r="NFI37" s="84"/>
      <c r="NFJ37" s="84"/>
      <c r="NFK37" s="84"/>
      <c r="NFL37" s="84"/>
      <c r="NFM37" s="84"/>
      <c r="NFN37" s="84"/>
      <c r="NFO37" s="84"/>
      <c r="NFP37" s="84"/>
      <c r="NFQ37" s="84"/>
      <c r="NFR37" s="84"/>
      <c r="NFS37" s="84"/>
      <c r="NFT37" s="84"/>
      <c r="NFU37" s="84"/>
      <c r="NFV37" s="84"/>
      <c r="NFW37" s="84"/>
      <c r="NFX37" s="84"/>
      <c r="NFY37" s="84"/>
      <c r="NFZ37" s="84"/>
      <c r="NGA37" s="84"/>
      <c r="NGB37" s="84"/>
      <c r="NGC37" s="84"/>
      <c r="NGD37" s="84"/>
      <c r="NGE37" s="84"/>
      <c r="NGF37" s="84"/>
      <c r="NGG37" s="84"/>
      <c r="NGH37" s="84"/>
      <c r="NGI37" s="84"/>
      <c r="NGJ37" s="84"/>
      <c r="NGK37" s="84"/>
      <c r="NGL37" s="84"/>
      <c r="NGM37" s="84"/>
      <c r="NGN37" s="84"/>
      <c r="NGO37" s="84"/>
      <c r="NGP37" s="84"/>
      <c r="NGQ37" s="84"/>
      <c r="NGR37" s="84"/>
      <c r="NGS37" s="84"/>
      <c r="NGT37" s="84"/>
      <c r="NGU37" s="84"/>
      <c r="NGV37" s="84"/>
      <c r="NGW37" s="84"/>
      <c r="NGX37" s="84"/>
      <c r="NGY37" s="84"/>
      <c r="NGZ37" s="84"/>
      <c r="NHA37" s="84"/>
      <c r="NHB37" s="84"/>
      <c r="NHC37" s="84"/>
      <c r="NHD37" s="84"/>
      <c r="NHE37" s="84"/>
      <c r="NHF37" s="84"/>
      <c r="NHG37" s="84"/>
      <c r="NHH37" s="84"/>
      <c r="NHI37" s="84"/>
      <c r="NHJ37" s="84"/>
      <c r="NHK37" s="84"/>
      <c r="NHL37" s="84"/>
      <c r="NHM37" s="84"/>
      <c r="NHN37" s="84"/>
      <c r="NHO37" s="84"/>
      <c r="NHP37" s="84"/>
      <c r="NHQ37" s="84"/>
      <c r="NHR37" s="84"/>
      <c r="NHS37" s="84"/>
      <c r="NHT37" s="84"/>
      <c r="NHU37" s="84"/>
      <c r="NHV37" s="84"/>
      <c r="NHW37" s="84"/>
      <c r="NHX37" s="84"/>
      <c r="NHY37" s="84"/>
      <c r="NHZ37" s="84"/>
      <c r="NIA37" s="84"/>
      <c r="NIB37" s="84"/>
      <c r="NIC37" s="84"/>
      <c r="NID37" s="84"/>
      <c r="NIE37" s="84"/>
      <c r="NIF37" s="84"/>
      <c r="NIG37" s="84"/>
      <c r="NIH37" s="84"/>
      <c r="NII37" s="84"/>
      <c r="NIJ37" s="84"/>
      <c r="NIK37" s="84"/>
      <c r="NIL37" s="84"/>
      <c r="NIM37" s="84"/>
      <c r="NIN37" s="84"/>
      <c r="NIO37" s="84"/>
      <c r="NIP37" s="84"/>
      <c r="NIQ37" s="84"/>
      <c r="NIR37" s="84"/>
      <c r="NIS37" s="84"/>
      <c r="NIT37" s="84"/>
      <c r="NIU37" s="84"/>
      <c r="NIV37" s="84"/>
      <c r="NIW37" s="84"/>
      <c r="NIX37" s="84"/>
      <c r="NIY37" s="84"/>
      <c r="NIZ37" s="84"/>
      <c r="NJA37" s="84"/>
      <c r="NJB37" s="84"/>
      <c r="NJC37" s="84"/>
      <c r="NJD37" s="84"/>
      <c r="NJE37" s="84"/>
      <c r="NJF37" s="84"/>
      <c r="NJG37" s="84"/>
      <c r="NJH37" s="84"/>
      <c r="NJI37" s="84"/>
      <c r="NJJ37" s="84"/>
      <c r="NJK37" s="84"/>
      <c r="NJL37" s="84"/>
      <c r="NJM37" s="84"/>
      <c r="NJN37" s="84"/>
      <c r="NJO37" s="84"/>
      <c r="NJP37" s="84"/>
      <c r="NJQ37" s="84"/>
      <c r="NJR37" s="84"/>
      <c r="NJS37" s="84"/>
      <c r="NJT37" s="84"/>
      <c r="NJU37" s="84"/>
      <c r="NJV37" s="84"/>
      <c r="NJW37" s="84"/>
      <c r="NJX37" s="84"/>
      <c r="NJY37" s="84"/>
      <c r="NJZ37" s="84"/>
      <c r="NKA37" s="84"/>
      <c r="NKB37" s="84"/>
      <c r="NKC37" s="84"/>
      <c r="NKD37" s="84"/>
      <c r="NKE37" s="84"/>
      <c r="NKF37" s="84"/>
      <c r="NKG37" s="84"/>
      <c r="NKH37" s="84"/>
      <c r="NKI37" s="84"/>
      <c r="NKJ37" s="84"/>
      <c r="NKK37" s="84"/>
      <c r="NKL37" s="84"/>
      <c r="NKM37" s="84"/>
      <c r="NKN37" s="84"/>
      <c r="NKO37" s="84"/>
      <c r="NKP37" s="84"/>
      <c r="NKQ37" s="84"/>
      <c r="NKR37" s="84"/>
      <c r="NKS37" s="84"/>
      <c r="NKT37" s="84"/>
      <c r="NKU37" s="84"/>
      <c r="NKV37" s="84"/>
      <c r="NKW37" s="84"/>
      <c r="NKX37" s="84"/>
      <c r="NKY37" s="84"/>
      <c r="NKZ37" s="84"/>
      <c r="NLA37" s="84"/>
      <c r="NLB37" s="84"/>
      <c r="NLC37" s="84"/>
      <c r="NLD37" s="84"/>
      <c r="NLE37" s="84"/>
      <c r="NLF37" s="84"/>
      <c r="NLG37" s="84"/>
      <c r="NLH37" s="84"/>
      <c r="NLI37" s="84"/>
      <c r="NLJ37" s="84"/>
      <c r="NLK37" s="84"/>
      <c r="NLL37" s="84"/>
      <c r="NLM37" s="84"/>
      <c r="NLN37" s="84"/>
      <c r="NLO37" s="84"/>
      <c r="NLP37" s="84"/>
      <c r="NLQ37" s="84"/>
      <c r="NLR37" s="84"/>
      <c r="NLS37" s="84"/>
      <c r="NLT37" s="84"/>
      <c r="NLU37" s="84"/>
      <c r="NLV37" s="84"/>
      <c r="NLW37" s="84"/>
      <c r="NLX37" s="84"/>
      <c r="NLY37" s="84"/>
      <c r="NLZ37" s="84"/>
      <c r="NMA37" s="84"/>
      <c r="NMB37" s="84"/>
      <c r="NMC37" s="84"/>
      <c r="NMD37" s="84"/>
      <c r="NME37" s="84"/>
      <c r="NMF37" s="84"/>
      <c r="NMG37" s="84"/>
      <c r="NMH37" s="84"/>
      <c r="NMI37" s="84"/>
      <c r="NMJ37" s="84"/>
      <c r="NMK37" s="84"/>
      <c r="NML37" s="84"/>
      <c r="NMM37" s="84"/>
      <c r="NMN37" s="84"/>
      <c r="NMO37" s="84"/>
      <c r="NMP37" s="84"/>
      <c r="NMQ37" s="84"/>
      <c r="NMR37" s="84"/>
      <c r="NMS37" s="84"/>
      <c r="NMT37" s="84"/>
      <c r="NMU37" s="84"/>
      <c r="NMV37" s="84"/>
      <c r="NMW37" s="84"/>
      <c r="NMX37" s="84"/>
      <c r="NMY37" s="84"/>
      <c r="NMZ37" s="84"/>
      <c r="NNA37" s="84"/>
      <c r="NNB37" s="84"/>
      <c r="NNC37" s="84"/>
      <c r="NND37" s="84"/>
      <c r="NNE37" s="84"/>
      <c r="NNF37" s="84"/>
      <c r="NNG37" s="84"/>
      <c r="NNH37" s="84"/>
      <c r="NNI37" s="84"/>
      <c r="NNJ37" s="84"/>
      <c r="NNK37" s="84"/>
      <c r="NNL37" s="84"/>
      <c r="NNM37" s="84"/>
      <c r="NNN37" s="84"/>
      <c r="NNO37" s="84"/>
      <c r="NNP37" s="84"/>
      <c r="NNQ37" s="84"/>
      <c r="NNR37" s="84"/>
      <c r="NNS37" s="84"/>
      <c r="NNT37" s="84"/>
      <c r="NNU37" s="84"/>
      <c r="NNV37" s="84"/>
      <c r="NNW37" s="84"/>
      <c r="NNX37" s="84"/>
      <c r="NNY37" s="84"/>
      <c r="NNZ37" s="84"/>
      <c r="NOA37" s="84"/>
      <c r="NOB37" s="84"/>
      <c r="NOC37" s="84"/>
      <c r="NOD37" s="84"/>
      <c r="NOE37" s="84"/>
      <c r="NOF37" s="84"/>
      <c r="NOG37" s="84"/>
      <c r="NOH37" s="84"/>
      <c r="NOI37" s="84"/>
      <c r="NOJ37" s="84"/>
      <c r="NOK37" s="84"/>
      <c r="NOL37" s="84"/>
      <c r="NOM37" s="84"/>
      <c r="NON37" s="84"/>
      <c r="NOO37" s="84"/>
      <c r="NOP37" s="84"/>
      <c r="NOQ37" s="84"/>
      <c r="NOR37" s="84"/>
      <c r="NOS37" s="84"/>
      <c r="NOT37" s="84"/>
      <c r="NOU37" s="84"/>
      <c r="NOV37" s="84"/>
      <c r="NOW37" s="84"/>
      <c r="NOX37" s="84"/>
      <c r="NOY37" s="84"/>
      <c r="NOZ37" s="84"/>
      <c r="NPA37" s="84"/>
      <c r="NPB37" s="84"/>
      <c r="NPC37" s="84"/>
      <c r="NPD37" s="84"/>
      <c r="NPE37" s="84"/>
      <c r="NPF37" s="84"/>
      <c r="NPG37" s="84"/>
      <c r="NPH37" s="84"/>
      <c r="NPI37" s="84"/>
      <c r="NPJ37" s="84"/>
      <c r="NPK37" s="84"/>
      <c r="NPL37" s="84"/>
      <c r="NPM37" s="84"/>
      <c r="NPN37" s="84"/>
      <c r="NPO37" s="84"/>
      <c r="NPP37" s="84"/>
      <c r="NPQ37" s="84"/>
      <c r="NPR37" s="84"/>
      <c r="NPS37" s="84"/>
      <c r="NPT37" s="84"/>
      <c r="NPU37" s="84"/>
      <c r="NPV37" s="84"/>
      <c r="NPW37" s="84"/>
      <c r="NPX37" s="84"/>
      <c r="NPY37" s="84"/>
      <c r="NPZ37" s="84"/>
      <c r="NQA37" s="84"/>
      <c r="NQB37" s="84"/>
      <c r="NQC37" s="84"/>
      <c r="NQD37" s="84"/>
      <c r="NQE37" s="84"/>
      <c r="NQF37" s="84"/>
      <c r="NQG37" s="84"/>
      <c r="NQH37" s="84"/>
      <c r="NQI37" s="84"/>
      <c r="NQJ37" s="84"/>
      <c r="NQK37" s="84"/>
      <c r="NQL37" s="84"/>
      <c r="NQM37" s="84"/>
      <c r="NQN37" s="84"/>
      <c r="NQO37" s="84"/>
      <c r="NQP37" s="84"/>
      <c r="NQQ37" s="84"/>
      <c r="NQR37" s="84"/>
      <c r="NQS37" s="84"/>
      <c r="NQT37" s="84"/>
      <c r="NQU37" s="84"/>
      <c r="NQV37" s="84"/>
      <c r="NQW37" s="84"/>
      <c r="NQX37" s="84"/>
      <c r="NQY37" s="84"/>
      <c r="NQZ37" s="84"/>
      <c r="NRA37" s="84"/>
      <c r="NRB37" s="84"/>
      <c r="NRC37" s="84"/>
      <c r="NRD37" s="84"/>
      <c r="NRE37" s="84"/>
      <c r="NRF37" s="84"/>
      <c r="NRG37" s="84"/>
      <c r="NRH37" s="84"/>
      <c r="NRI37" s="84"/>
      <c r="NRJ37" s="84"/>
      <c r="NRK37" s="84"/>
      <c r="NRL37" s="84"/>
      <c r="NRM37" s="84"/>
      <c r="NRN37" s="84"/>
      <c r="NRO37" s="84"/>
      <c r="NRP37" s="84"/>
      <c r="NRQ37" s="84"/>
      <c r="NRR37" s="84"/>
      <c r="NRS37" s="84"/>
      <c r="NRT37" s="84"/>
      <c r="NRU37" s="84"/>
      <c r="NRV37" s="84"/>
      <c r="NRW37" s="84"/>
      <c r="NRX37" s="84"/>
      <c r="NRY37" s="84"/>
      <c r="NRZ37" s="84"/>
      <c r="NSA37" s="84"/>
      <c r="NSB37" s="84"/>
      <c r="NSC37" s="84"/>
      <c r="NSD37" s="84"/>
      <c r="NSE37" s="84"/>
      <c r="NSF37" s="84"/>
      <c r="NSG37" s="84"/>
      <c r="NSH37" s="84"/>
      <c r="NSI37" s="84"/>
      <c r="NSJ37" s="84"/>
      <c r="NSK37" s="84"/>
      <c r="NSL37" s="84"/>
      <c r="NSM37" s="84"/>
      <c r="NSN37" s="84"/>
      <c r="NSO37" s="84"/>
      <c r="NSP37" s="84"/>
      <c r="NSQ37" s="84"/>
      <c r="NSR37" s="84"/>
      <c r="NSS37" s="84"/>
      <c r="NST37" s="84"/>
      <c r="NSU37" s="84"/>
      <c r="NSV37" s="84"/>
      <c r="NSW37" s="84"/>
      <c r="NSX37" s="84"/>
      <c r="NSY37" s="84"/>
      <c r="NSZ37" s="84"/>
      <c r="NTA37" s="84"/>
      <c r="NTB37" s="84"/>
      <c r="NTC37" s="84"/>
      <c r="NTD37" s="84"/>
      <c r="NTE37" s="84"/>
      <c r="NTF37" s="84"/>
      <c r="NTG37" s="84"/>
      <c r="NTH37" s="84"/>
      <c r="NTI37" s="84"/>
      <c r="NTJ37" s="84"/>
      <c r="NTK37" s="84"/>
      <c r="NTL37" s="84"/>
      <c r="NTM37" s="84"/>
      <c r="NTN37" s="84"/>
      <c r="NTO37" s="84"/>
      <c r="NTP37" s="84"/>
      <c r="NTQ37" s="84"/>
      <c r="NTR37" s="84"/>
      <c r="NTS37" s="84"/>
      <c r="NTT37" s="84"/>
      <c r="NTU37" s="84"/>
      <c r="NTV37" s="84"/>
      <c r="NTW37" s="84"/>
      <c r="NTX37" s="84"/>
      <c r="NTY37" s="84"/>
      <c r="NTZ37" s="84"/>
      <c r="NUA37" s="84"/>
      <c r="NUB37" s="84"/>
      <c r="NUC37" s="84"/>
      <c r="NUD37" s="84"/>
      <c r="NUE37" s="84"/>
      <c r="NUF37" s="84"/>
      <c r="NUG37" s="84"/>
      <c r="NUH37" s="84"/>
      <c r="NUI37" s="84"/>
      <c r="NUJ37" s="84"/>
      <c r="NUK37" s="84"/>
      <c r="NUL37" s="84"/>
      <c r="NUM37" s="84"/>
      <c r="NUN37" s="84"/>
      <c r="NUO37" s="84"/>
      <c r="NUP37" s="84"/>
      <c r="NUQ37" s="84"/>
      <c r="NUR37" s="84"/>
      <c r="NUS37" s="84"/>
      <c r="NUT37" s="84"/>
      <c r="NUU37" s="84"/>
      <c r="NUV37" s="84"/>
      <c r="NUW37" s="84"/>
      <c r="NUX37" s="84"/>
      <c r="NUY37" s="84"/>
      <c r="NUZ37" s="84"/>
      <c r="NVA37" s="84"/>
      <c r="NVB37" s="84"/>
      <c r="NVC37" s="84"/>
      <c r="NVD37" s="84"/>
      <c r="NVE37" s="84"/>
      <c r="NVF37" s="84"/>
      <c r="NVG37" s="84"/>
      <c r="NVH37" s="84"/>
      <c r="NVI37" s="84"/>
      <c r="NVJ37" s="84"/>
      <c r="NVK37" s="84"/>
      <c r="NVL37" s="84"/>
      <c r="NVM37" s="84"/>
      <c r="NVN37" s="84"/>
      <c r="NVO37" s="84"/>
      <c r="NVP37" s="84"/>
      <c r="NVQ37" s="84"/>
      <c r="NVR37" s="84"/>
      <c r="NVS37" s="84"/>
      <c r="NVT37" s="84"/>
      <c r="NVU37" s="84"/>
      <c r="NVV37" s="84"/>
      <c r="NVW37" s="84"/>
      <c r="NVX37" s="84"/>
      <c r="NVY37" s="84"/>
      <c r="NVZ37" s="84"/>
      <c r="NWA37" s="84"/>
      <c r="NWB37" s="84"/>
      <c r="NWC37" s="84"/>
      <c r="NWD37" s="84"/>
      <c r="NWE37" s="84"/>
      <c r="NWF37" s="84"/>
      <c r="NWG37" s="84"/>
      <c r="NWH37" s="84"/>
      <c r="NWI37" s="84"/>
      <c r="NWJ37" s="84"/>
      <c r="NWK37" s="84"/>
      <c r="NWL37" s="84"/>
      <c r="NWM37" s="84"/>
      <c r="NWN37" s="84"/>
      <c r="NWO37" s="84"/>
      <c r="NWP37" s="84"/>
      <c r="NWQ37" s="84"/>
      <c r="NWR37" s="84"/>
      <c r="NWS37" s="84"/>
      <c r="NWT37" s="84"/>
      <c r="NWU37" s="84"/>
      <c r="NWV37" s="84"/>
      <c r="NWW37" s="84"/>
      <c r="NWX37" s="84"/>
      <c r="NWY37" s="84"/>
      <c r="NWZ37" s="84"/>
      <c r="NXA37" s="84"/>
      <c r="NXB37" s="84"/>
      <c r="NXC37" s="84"/>
      <c r="NXD37" s="84"/>
      <c r="NXE37" s="84"/>
      <c r="NXF37" s="84"/>
      <c r="NXG37" s="84"/>
      <c r="NXH37" s="84"/>
      <c r="NXI37" s="84"/>
      <c r="NXJ37" s="84"/>
      <c r="NXK37" s="84"/>
      <c r="NXL37" s="84"/>
      <c r="NXM37" s="84"/>
      <c r="NXN37" s="84"/>
      <c r="NXO37" s="84"/>
      <c r="NXP37" s="84"/>
      <c r="NXQ37" s="84"/>
      <c r="NXR37" s="84"/>
      <c r="NXS37" s="84"/>
      <c r="NXT37" s="84"/>
      <c r="NXU37" s="84"/>
      <c r="NXV37" s="84"/>
      <c r="NXW37" s="84"/>
      <c r="NXX37" s="84"/>
      <c r="NXY37" s="84"/>
      <c r="NXZ37" s="84"/>
      <c r="NYA37" s="84"/>
      <c r="NYB37" s="84"/>
      <c r="NYC37" s="84"/>
      <c r="NYD37" s="84"/>
      <c r="NYE37" s="84"/>
      <c r="NYF37" s="84"/>
      <c r="NYG37" s="84"/>
      <c r="NYH37" s="84"/>
      <c r="NYI37" s="84"/>
      <c r="NYJ37" s="84"/>
      <c r="NYK37" s="84"/>
      <c r="NYL37" s="84"/>
      <c r="NYM37" s="84"/>
      <c r="NYN37" s="84"/>
      <c r="NYO37" s="84"/>
      <c r="NYP37" s="84"/>
      <c r="NYQ37" s="84"/>
      <c r="NYR37" s="84"/>
      <c r="NYS37" s="84"/>
      <c r="NYT37" s="84"/>
      <c r="NYU37" s="84"/>
      <c r="NYV37" s="84"/>
      <c r="NYW37" s="84"/>
      <c r="NYX37" s="84"/>
      <c r="NYY37" s="84"/>
      <c r="NYZ37" s="84"/>
      <c r="NZA37" s="84"/>
      <c r="NZB37" s="84"/>
      <c r="NZC37" s="84"/>
      <c r="NZD37" s="84"/>
      <c r="NZE37" s="84"/>
      <c r="NZF37" s="84"/>
      <c r="NZG37" s="84"/>
      <c r="NZH37" s="84"/>
      <c r="NZI37" s="84"/>
      <c r="NZJ37" s="84"/>
      <c r="NZK37" s="84"/>
      <c r="NZL37" s="84"/>
      <c r="NZM37" s="84"/>
      <c r="NZN37" s="84"/>
      <c r="NZO37" s="84"/>
      <c r="NZP37" s="84"/>
      <c r="NZQ37" s="84"/>
      <c r="NZR37" s="84"/>
      <c r="NZS37" s="84"/>
      <c r="NZT37" s="84"/>
      <c r="NZU37" s="84"/>
      <c r="NZV37" s="84"/>
      <c r="NZW37" s="84"/>
      <c r="NZX37" s="84"/>
      <c r="NZY37" s="84"/>
      <c r="NZZ37" s="84"/>
      <c r="OAA37" s="84"/>
      <c r="OAB37" s="84"/>
      <c r="OAC37" s="84"/>
      <c r="OAD37" s="84"/>
      <c r="OAE37" s="84"/>
      <c r="OAF37" s="84"/>
      <c r="OAG37" s="84"/>
      <c r="OAH37" s="84"/>
      <c r="OAI37" s="84"/>
      <c r="OAJ37" s="84"/>
      <c r="OAK37" s="84"/>
      <c r="OAL37" s="84"/>
      <c r="OAM37" s="84"/>
      <c r="OAN37" s="84"/>
      <c r="OAO37" s="84"/>
      <c r="OAP37" s="84"/>
      <c r="OAQ37" s="84"/>
      <c r="OAR37" s="84"/>
      <c r="OAS37" s="84"/>
      <c r="OAT37" s="84"/>
      <c r="OAU37" s="84"/>
      <c r="OAV37" s="84"/>
      <c r="OAW37" s="84"/>
      <c r="OAX37" s="84"/>
      <c r="OAY37" s="84"/>
      <c r="OAZ37" s="84"/>
      <c r="OBA37" s="84"/>
      <c r="OBB37" s="84"/>
      <c r="OBC37" s="84"/>
      <c r="OBD37" s="84"/>
      <c r="OBE37" s="84"/>
      <c r="OBF37" s="84"/>
      <c r="OBG37" s="84"/>
      <c r="OBH37" s="84"/>
      <c r="OBI37" s="84"/>
      <c r="OBJ37" s="84"/>
      <c r="OBK37" s="84"/>
      <c r="OBL37" s="84"/>
      <c r="OBM37" s="84"/>
      <c r="OBN37" s="84"/>
      <c r="OBO37" s="84"/>
      <c r="OBP37" s="84"/>
      <c r="OBQ37" s="84"/>
      <c r="OBR37" s="84"/>
      <c r="OBS37" s="84"/>
      <c r="OBT37" s="84"/>
      <c r="OBU37" s="84"/>
      <c r="OBV37" s="84"/>
      <c r="OBW37" s="84"/>
      <c r="OBX37" s="84"/>
      <c r="OBY37" s="84"/>
      <c r="OBZ37" s="84"/>
      <c r="OCA37" s="84"/>
      <c r="OCB37" s="84"/>
      <c r="OCC37" s="84"/>
      <c r="OCD37" s="84"/>
      <c r="OCE37" s="84"/>
      <c r="OCF37" s="84"/>
      <c r="OCG37" s="84"/>
      <c r="OCH37" s="84"/>
      <c r="OCI37" s="84"/>
      <c r="OCJ37" s="84"/>
      <c r="OCK37" s="84"/>
      <c r="OCL37" s="84"/>
      <c r="OCM37" s="84"/>
      <c r="OCN37" s="84"/>
      <c r="OCO37" s="84"/>
      <c r="OCP37" s="84"/>
      <c r="OCQ37" s="84"/>
      <c r="OCR37" s="84"/>
      <c r="OCS37" s="84"/>
      <c r="OCT37" s="84"/>
      <c r="OCU37" s="84"/>
      <c r="OCV37" s="84"/>
      <c r="OCW37" s="84"/>
      <c r="OCX37" s="84"/>
      <c r="OCY37" s="84"/>
      <c r="OCZ37" s="84"/>
      <c r="ODA37" s="84"/>
      <c r="ODB37" s="84"/>
      <c r="ODC37" s="84"/>
      <c r="ODD37" s="84"/>
      <c r="ODE37" s="84"/>
      <c r="ODF37" s="84"/>
      <c r="ODG37" s="84"/>
      <c r="ODH37" s="84"/>
      <c r="ODI37" s="84"/>
      <c r="ODJ37" s="84"/>
      <c r="ODK37" s="84"/>
      <c r="ODL37" s="84"/>
      <c r="ODM37" s="84"/>
      <c r="ODN37" s="84"/>
      <c r="ODO37" s="84"/>
      <c r="ODP37" s="84"/>
      <c r="ODQ37" s="84"/>
      <c r="ODR37" s="84"/>
      <c r="ODS37" s="84"/>
      <c r="ODT37" s="84"/>
      <c r="ODU37" s="84"/>
      <c r="ODV37" s="84"/>
      <c r="ODW37" s="84"/>
      <c r="ODX37" s="84"/>
      <c r="ODY37" s="84"/>
      <c r="ODZ37" s="84"/>
      <c r="OEA37" s="84"/>
      <c r="OEB37" s="84"/>
      <c r="OEC37" s="84"/>
      <c r="OED37" s="84"/>
      <c r="OEE37" s="84"/>
      <c r="OEF37" s="84"/>
      <c r="OEG37" s="84"/>
      <c r="OEH37" s="84"/>
      <c r="OEI37" s="84"/>
      <c r="OEJ37" s="84"/>
      <c r="OEK37" s="84"/>
      <c r="OEL37" s="84"/>
      <c r="OEM37" s="84"/>
      <c r="OEN37" s="84"/>
      <c r="OEO37" s="84"/>
      <c r="OEP37" s="84"/>
      <c r="OEQ37" s="84"/>
      <c r="OER37" s="84"/>
      <c r="OES37" s="84"/>
      <c r="OET37" s="84"/>
      <c r="OEU37" s="84"/>
      <c r="OEV37" s="84"/>
      <c r="OEW37" s="84"/>
      <c r="OEX37" s="84"/>
      <c r="OEY37" s="84"/>
      <c r="OEZ37" s="84"/>
      <c r="OFA37" s="84"/>
      <c r="OFB37" s="84"/>
      <c r="OFC37" s="84"/>
      <c r="OFD37" s="84"/>
      <c r="OFE37" s="84"/>
      <c r="OFF37" s="84"/>
      <c r="OFG37" s="84"/>
      <c r="OFH37" s="84"/>
      <c r="OFI37" s="84"/>
      <c r="OFJ37" s="84"/>
      <c r="OFK37" s="84"/>
      <c r="OFL37" s="84"/>
      <c r="OFM37" s="84"/>
      <c r="OFN37" s="84"/>
      <c r="OFO37" s="84"/>
      <c r="OFP37" s="84"/>
      <c r="OFQ37" s="84"/>
      <c r="OFR37" s="84"/>
      <c r="OFS37" s="84"/>
      <c r="OFT37" s="84"/>
      <c r="OFU37" s="84"/>
      <c r="OFV37" s="84"/>
      <c r="OFW37" s="84"/>
      <c r="OFX37" s="84"/>
      <c r="OFY37" s="84"/>
      <c r="OFZ37" s="84"/>
      <c r="OGA37" s="84"/>
      <c r="OGB37" s="84"/>
      <c r="OGC37" s="84"/>
      <c r="OGD37" s="84"/>
      <c r="OGE37" s="84"/>
      <c r="OGF37" s="84"/>
      <c r="OGG37" s="84"/>
      <c r="OGH37" s="84"/>
      <c r="OGI37" s="84"/>
      <c r="OGJ37" s="84"/>
      <c r="OGK37" s="84"/>
      <c r="OGL37" s="84"/>
      <c r="OGM37" s="84"/>
      <c r="OGN37" s="84"/>
      <c r="OGO37" s="84"/>
      <c r="OGP37" s="84"/>
      <c r="OGQ37" s="84"/>
      <c r="OGR37" s="84"/>
      <c r="OGS37" s="84"/>
      <c r="OGT37" s="84"/>
      <c r="OGU37" s="84"/>
      <c r="OGV37" s="84"/>
      <c r="OGW37" s="84"/>
      <c r="OGX37" s="84"/>
      <c r="OGY37" s="84"/>
      <c r="OGZ37" s="84"/>
      <c r="OHA37" s="84"/>
      <c r="OHB37" s="84"/>
      <c r="OHC37" s="84"/>
      <c r="OHD37" s="84"/>
      <c r="OHE37" s="84"/>
      <c r="OHF37" s="84"/>
      <c r="OHG37" s="84"/>
      <c r="OHH37" s="84"/>
      <c r="OHI37" s="84"/>
      <c r="OHJ37" s="84"/>
      <c r="OHK37" s="84"/>
      <c r="OHL37" s="84"/>
      <c r="OHM37" s="84"/>
      <c r="OHN37" s="84"/>
      <c r="OHO37" s="84"/>
      <c r="OHP37" s="84"/>
      <c r="OHQ37" s="84"/>
      <c r="OHR37" s="84"/>
      <c r="OHS37" s="84"/>
      <c r="OHT37" s="84"/>
      <c r="OHU37" s="84"/>
      <c r="OHV37" s="84"/>
      <c r="OHW37" s="84"/>
      <c r="OHX37" s="84"/>
      <c r="OHY37" s="84"/>
      <c r="OHZ37" s="84"/>
      <c r="OIA37" s="84"/>
      <c r="OIB37" s="84"/>
      <c r="OIC37" s="84"/>
      <c r="OID37" s="84"/>
      <c r="OIE37" s="84"/>
      <c r="OIF37" s="84"/>
      <c r="OIG37" s="84"/>
      <c r="OIH37" s="84"/>
      <c r="OII37" s="84"/>
      <c r="OIJ37" s="84"/>
      <c r="OIK37" s="84"/>
      <c r="OIL37" s="84"/>
      <c r="OIM37" s="84"/>
      <c r="OIN37" s="84"/>
      <c r="OIO37" s="84"/>
      <c r="OIP37" s="84"/>
      <c r="OIQ37" s="84"/>
      <c r="OIR37" s="84"/>
      <c r="OIS37" s="84"/>
      <c r="OIT37" s="84"/>
      <c r="OIU37" s="84"/>
      <c r="OIV37" s="84"/>
      <c r="OIW37" s="84"/>
      <c r="OIX37" s="84"/>
      <c r="OIY37" s="84"/>
      <c r="OIZ37" s="84"/>
      <c r="OJA37" s="84"/>
      <c r="OJB37" s="84"/>
      <c r="OJC37" s="84"/>
      <c r="OJD37" s="84"/>
      <c r="OJE37" s="84"/>
      <c r="OJF37" s="84"/>
      <c r="OJG37" s="84"/>
      <c r="OJH37" s="84"/>
      <c r="OJI37" s="84"/>
      <c r="OJJ37" s="84"/>
      <c r="OJK37" s="84"/>
      <c r="OJL37" s="84"/>
      <c r="OJM37" s="84"/>
      <c r="OJN37" s="84"/>
      <c r="OJO37" s="84"/>
      <c r="OJP37" s="84"/>
      <c r="OJQ37" s="84"/>
      <c r="OJR37" s="84"/>
      <c r="OJS37" s="84"/>
      <c r="OJT37" s="84"/>
      <c r="OJU37" s="84"/>
      <c r="OJV37" s="84"/>
      <c r="OJW37" s="84"/>
      <c r="OJX37" s="84"/>
      <c r="OJY37" s="84"/>
      <c r="OJZ37" s="84"/>
      <c r="OKA37" s="84"/>
      <c r="OKB37" s="84"/>
      <c r="OKC37" s="84"/>
      <c r="OKD37" s="84"/>
      <c r="OKE37" s="84"/>
      <c r="OKF37" s="84"/>
      <c r="OKG37" s="84"/>
      <c r="OKH37" s="84"/>
      <c r="OKI37" s="84"/>
      <c r="OKJ37" s="84"/>
      <c r="OKK37" s="84"/>
      <c r="OKL37" s="84"/>
      <c r="OKM37" s="84"/>
      <c r="OKN37" s="84"/>
      <c r="OKO37" s="84"/>
      <c r="OKP37" s="84"/>
      <c r="OKQ37" s="84"/>
      <c r="OKR37" s="84"/>
      <c r="OKS37" s="84"/>
      <c r="OKT37" s="84"/>
      <c r="OKU37" s="84"/>
      <c r="OKV37" s="84"/>
      <c r="OKW37" s="84"/>
      <c r="OKX37" s="84"/>
      <c r="OKY37" s="84"/>
      <c r="OKZ37" s="84"/>
      <c r="OLA37" s="84"/>
      <c r="OLB37" s="84"/>
      <c r="OLC37" s="84"/>
      <c r="OLD37" s="84"/>
      <c r="OLE37" s="84"/>
      <c r="OLF37" s="84"/>
      <c r="OLG37" s="84"/>
      <c r="OLH37" s="84"/>
      <c r="OLI37" s="84"/>
      <c r="OLJ37" s="84"/>
      <c r="OLK37" s="84"/>
      <c r="OLL37" s="84"/>
      <c r="OLM37" s="84"/>
      <c r="OLN37" s="84"/>
      <c r="OLO37" s="84"/>
      <c r="OLP37" s="84"/>
      <c r="OLQ37" s="84"/>
      <c r="OLR37" s="84"/>
      <c r="OLS37" s="84"/>
      <c r="OLT37" s="84"/>
      <c r="OLU37" s="84"/>
      <c r="OLV37" s="84"/>
      <c r="OLW37" s="84"/>
      <c r="OLX37" s="84"/>
      <c r="OLY37" s="84"/>
      <c r="OLZ37" s="84"/>
      <c r="OMA37" s="84"/>
      <c r="OMB37" s="84"/>
      <c r="OMC37" s="84"/>
      <c r="OMD37" s="84"/>
      <c r="OME37" s="84"/>
      <c r="OMF37" s="84"/>
      <c r="OMG37" s="84"/>
      <c r="OMH37" s="84"/>
      <c r="OMI37" s="84"/>
      <c r="OMJ37" s="84"/>
      <c r="OMK37" s="84"/>
      <c r="OML37" s="84"/>
      <c r="OMM37" s="84"/>
      <c r="OMN37" s="84"/>
      <c r="OMO37" s="84"/>
      <c r="OMP37" s="84"/>
      <c r="OMQ37" s="84"/>
      <c r="OMR37" s="84"/>
      <c r="OMS37" s="84"/>
      <c r="OMT37" s="84"/>
      <c r="OMU37" s="84"/>
      <c r="OMV37" s="84"/>
      <c r="OMW37" s="84"/>
      <c r="OMX37" s="84"/>
      <c r="OMY37" s="84"/>
      <c r="OMZ37" s="84"/>
      <c r="ONA37" s="84"/>
      <c r="ONB37" s="84"/>
      <c r="ONC37" s="84"/>
      <c r="OND37" s="84"/>
      <c r="ONE37" s="84"/>
      <c r="ONF37" s="84"/>
      <c r="ONG37" s="84"/>
      <c r="ONH37" s="84"/>
      <c r="ONI37" s="84"/>
      <c r="ONJ37" s="84"/>
      <c r="ONK37" s="84"/>
      <c r="ONL37" s="84"/>
      <c r="ONM37" s="84"/>
      <c r="ONN37" s="84"/>
      <c r="ONO37" s="84"/>
      <c r="ONP37" s="84"/>
      <c r="ONQ37" s="84"/>
      <c r="ONR37" s="84"/>
      <c r="ONS37" s="84"/>
      <c r="ONT37" s="84"/>
      <c r="ONU37" s="84"/>
      <c r="ONV37" s="84"/>
      <c r="ONW37" s="84"/>
      <c r="ONX37" s="84"/>
      <c r="ONY37" s="84"/>
      <c r="ONZ37" s="84"/>
      <c r="OOA37" s="84"/>
      <c r="OOB37" s="84"/>
      <c r="OOC37" s="84"/>
      <c r="OOD37" s="84"/>
      <c r="OOE37" s="84"/>
      <c r="OOF37" s="84"/>
      <c r="OOG37" s="84"/>
      <c r="OOH37" s="84"/>
      <c r="OOI37" s="84"/>
      <c r="OOJ37" s="84"/>
      <c r="OOK37" s="84"/>
      <c r="OOL37" s="84"/>
      <c r="OOM37" s="84"/>
      <c r="OON37" s="84"/>
      <c r="OOO37" s="84"/>
      <c r="OOP37" s="84"/>
      <c r="OOQ37" s="84"/>
      <c r="OOR37" s="84"/>
      <c r="OOS37" s="84"/>
      <c r="OOT37" s="84"/>
      <c r="OOU37" s="84"/>
      <c r="OOV37" s="84"/>
      <c r="OOW37" s="84"/>
      <c r="OOX37" s="84"/>
      <c r="OOY37" s="84"/>
      <c r="OOZ37" s="84"/>
      <c r="OPA37" s="84"/>
      <c r="OPB37" s="84"/>
      <c r="OPC37" s="84"/>
      <c r="OPD37" s="84"/>
      <c r="OPE37" s="84"/>
      <c r="OPF37" s="84"/>
      <c r="OPG37" s="84"/>
      <c r="OPH37" s="84"/>
      <c r="OPI37" s="84"/>
      <c r="OPJ37" s="84"/>
      <c r="OPK37" s="84"/>
      <c r="OPL37" s="84"/>
      <c r="OPM37" s="84"/>
      <c r="OPN37" s="84"/>
      <c r="OPO37" s="84"/>
      <c r="OPP37" s="84"/>
      <c r="OPQ37" s="84"/>
      <c r="OPR37" s="84"/>
      <c r="OPS37" s="84"/>
      <c r="OPT37" s="84"/>
      <c r="OPU37" s="84"/>
      <c r="OPV37" s="84"/>
      <c r="OPW37" s="84"/>
      <c r="OPX37" s="84"/>
      <c r="OPY37" s="84"/>
      <c r="OPZ37" s="84"/>
      <c r="OQA37" s="84"/>
      <c r="OQB37" s="84"/>
      <c r="OQC37" s="84"/>
      <c r="OQD37" s="84"/>
      <c r="OQE37" s="84"/>
      <c r="OQF37" s="84"/>
      <c r="OQG37" s="84"/>
      <c r="OQH37" s="84"/>
      <c r="OQI37" s="84"/>
      <c r="OQJ37" s="84"/>
      <c r="OQK37" s="84"/>
      <c r="OQL37" s="84"/>
      <c r="OQM37" s="84"/>
      <c r="OQN37" s="84"/>
      <c r="OQO37" s="84"/>
      <c r="OQP37" s="84"/>
      <c r="OQQ37" s="84"/>
      <c r="OQR37" s="84"/>
      <c r="OQS37" s="84"/>
      <c r="OQT37" s="84"/>
      <c r="OQU37" s="84"/>
      <c r="OQV37" s="84"/>
      <c r="OQW37" s="84"/>
      <c r="OQX37" s="84"/>
      <c r="OQY37" s="84"/>
      <c r="OQZ37" s="84"/>
      <c r="ORA37" s="84"/>
      <c r="ORB37" s="84"/>
      <c r="ORC37" s="84"/>
      <c r="ORD37" s="84"/>
      <c r="ORE37" s="84"/>
      <c r="ORF37" s="84"/>
      <c r="ORG37" s="84"/>
      <c r="ORH37" s="84"/>
      <c r="ORI37" s="84"/>
      <c r="ORJ37" s="84"/>
      <c r="ORK37" s="84"/>
      <c r="ORL37" s="84"/>
      <c r="ORM37" s="84"/>
      <c r="ORN37" s="84"/>
      <c r="ORO37" s="84"/>
      <c r="ORP37" s="84"/>
      <c r="ORQ37" s="84"/>
      <c r="ORR37" s="84"/>
      <c r="ORS37" s="84"/>
      <c r="ORT37" s="84"/>
      <c r="ORU37" s="84"/>
      <c r="ORV37" s="84"/>
      <c r="ORW37" s="84"/>
      <c r="ORX37" s="84"/>
      <c r="ORY37" s="84"/>
      <c r="ORZ37" s="84"/>
      <c r="OSA37" s="84"/>
      <c r="OSB37" s="84"/>
      <c r="OSC37" s="84"/>
      <c r="OSD37" s="84"/>
      <c r="OSE37" s="84"/>
      <c r="OSF37" s="84"/>
      <c r="OSG37" s="84"/>
      <c r="OSH37" s="84"/>
      <c r="OSI37" s="84"/>
      <c r="OSJ37" s="84"/>
      <c r="OSK37" s="84"/>
      <c r="OSL37" s="84"/>
      <c r="OSM37" s="84"/>
      <c r="OSN37" s="84"/>
      <c r="OSO37" s="84"/>
      <c r="OSP37" s="84"/>
      <c r="OSQ37" s="84"/>
      <c r="OSR37" s="84"/>
      <c r="OSS37" s="84"/>
      <c r="OST37" s="84"/>
      <c r="OSU37" s="84"/>
      <c r="OSV37" s="84"/>
      <c r="OSW37" s="84"/>
      <c r="OSX37" s="84"/>
      <c r="OSY37" s="84"/>
      <c r="OSZ37" s="84"/>
      <c r="OTA37" s="84"/>
      <c r="OTB37" s="84"/>
      <c r="OTC37" s="84"/>
      <c r="OTD37" s="84"/>
      <c r="OTE37" s="84"/>
      <c r="OTF37" s="84"/>
      <c r="OTG37" s="84"/>
      <c r="OTH37" s="84"/>
      <c r="OTI37" s="84"/>
      <c r="OTJ37" s="84"/>
      <c r="OTK37" s="84"/>
      <c r="OTL37" s="84"/>
      <c r="OTM37" s="84"/>
      <c r="OTN37" s="84"/>
      <c r="OTO37" s="84"/>
      <c r="OTP37" s="84"/>
      <c r="OTQ37" s="84"/>
      <c r="OTR37" s="84"/>
      <c r="OTS37" s="84"/>
      <c r="OTT37" s="84"/>
      <c r="OTU37" s="84"/>
      <c r="OTV37" s="84"/>
      <c r="OTW37" s="84"/>
      <c r="OTX37" s="84"/>
      <c r="OTY37" s="84"/>
      <c r="OTZ37" s="84"/>
      <c r="OUA37" s="84"/>
      <c r="OUB37" s="84"/>
      <c r="OUC37" s="84"/>
      <c r="OUD37" s="84"/>
      <c r="OUE37" s="84"/>
      <c r="OUF37" s="84"/>
      <c r="OUG37" s="84"/>
      <c r="OUH37" s="84"/>
      <c r="OUI37" s="84"/>
      <c r="OUJ37" s="84"/>
      <c r="OUK37" s="84"/>
      <c r="OUL37" s="84"/>
      <c r="OUM37" s="84"/>
      <c r="OUN37" s="84"/>
      <c r="OUO37" s="84"/>
      <c r="OUP37" s="84"/>
      <c r="OUQ37" s="84"/>
      <c r="OUR37" s="84"/>
      <c r="OUS37" s="84"/>
      <c r="OUT37" s="84"/>
      <c r="OUU37" s="84"/>
      <c r="OUV37" s="84"/>
      <c r="OUW37" s="84"/>
      <c r="OUX37" s="84"/>
      <c r="OUY37" s="84"/>
      <c r="OUZ37" s="84"/>
      <c r="OVA37" s="84"/>
      <c r="OVB37" s="84"/>
      <c r="OVC37" s="84"/>
      <c r="OVD37" s="84"/>
      <c r="OVE37" s="84"/>
      <c r="OVF37" s="84"/>
      <c r="OVG37" s="84"/>
      <c r="OVH37" s="84"/>
      <c r="OVI37" s="84"/>
      <c r="OVJ37" s="84"/>
      <c r="OVK37" s="84"/>
      <c r="OVL37" s="84"/>
      <c r="OVM37" s="84"/>
      <c r="OVN37" s="84"/>
      <c r="OVO37" s="84"/>
      <c r="OVP37" s="84"/>
      <c r="OVQ37" s="84"/>
      <c r="OVR37" s="84"/>
      <c r="OVS37" s="84"/>
      <c r="OVT37" s="84"/>
      <c r="OVU37" s="84"/>
      <c r="OVV37" s="84"/>
      <c r="OVW37" s="84"/>
      <c r="OVX37" s="84"/>
      <c r="OVY37" s="84"/>
      <c r="OVZ37" s="84"/>
      <c r="OWA37" s="84"/>
      <c r="OWB37" s="84"/>
      <c r="OWC37" s="84"/>
      <c r="OWD37" s="84"/>
      <c r="OWE37" s="84"/>
      <c r="OWF37" s="84"/>
      <c r="OWG37" s="84"/>
      <c r="OWH37" s="84"/>
      <c r="OWI37" s="84"/>
      <c r="OWJ37" s="84"/>
      <c r="OWK37" s="84"/>
      <c r="OWL37" s="84"/>
      <c r="OWM37" s="84"/>
      <c r="OWN37" s="84"/>
      <c r="OWO37" s="84"/>
      <c r="OWP37" s="84"/>
      <c r="OWQ37" s="84"/>
      <c r="OWR37" s="84"/>
      <c r="OWS37" s="84"/>
      <c r="OWT37" s="84"/>
      <c r="OWU37" s="84"/>
      <c r="OWV37" s="84"/>
      <c r="OWW37" s="84"/>
      <c r="OWX37" s="84"/>
      <c r="OWY37" s="84"/>
      <c r="OWZ37" s="84"/>
      <c r="OXA37" s="84"/>
      <c r="OXB37" s="84"/>
      <c r="OXC37" s="84"/>
      <c r="OXD37" s="84"/>
      <c r="OXE37" s="84"/>
      <c r="OXF37" s="84"/>
      <c r="OXG37" s="84"/>
      <c r="OXH37" s="84"/>
      <c r="OXI37" s="84"/>
      <c r="OXJ37" s="84"/>
      <c r="OXK37" s="84"/>
      <c r="OXL37" s="84"/>
      <c r="OXM37" s="84"/>
      <c r="OXN37" s="84"/>
      <c r="OXO37" s="84"/>
      <c r="OXP37" s="84"/>
      <c r="OXQ37" s="84"/>
      <c r="OXR37" s="84"/>
      <c r="OXS37" s="84"/>
      <c r="OXT37" s="84"/>
      <c r="OXU37" s="84"/>
      <c r="OXV37" s="84"/>
      <c r="OXW37" s="84"/>
      <c r="OXX37" s="84"/>
      <c r="OXY37" s="84"/>
      <c r="OXZ37" s="84"/>
      <c r="OYA37" s="84"/>
      <c r="OYB37" s="84"/>
      <c r="OYC37" s="84"/>
      <c r="OYD37" s="84"/>
      <c r="OYE37" s="84"/>
      <c r="OYF37" s="84"/>
      <c r="OYG37" s="84"/>
      <c r="OYH37" s="84"/>
      <c r="OYI37" s="84"/>
      <c r="OYJ37" s="84"/>
      <c r="OYK37" s="84"/>
      <c r="OYL37" s="84"/>
      <c r="OYM37" s="84"/>
      <c r="OYN37" s="84"/>
      <c r="OYO37" s="84"/>
      <c r="OYP37" s="84"/>
      <c r="OYQ37" s="84"/>
      <c r="OYR37" s="84"/>
      <c r="OYS37" s="84"/>
      <c r="OYT37" s="84"/>
      <c r="OYU37" s="84"/>
      <c r="OYV37" s="84"/>
      <c r="OYW37" s="84"/>
      <c r="OYX37" s="84"/>
      <c r="OYY37" s="84"/>
      <c r="OYZ37" s="84"/>
      <c r="OZA37" s="84"/>
      <c r="OZB37" s="84"/>
      <c r="OZC37" s="84"/>
      <c r="OZD37" s="84"/>
      <c r="OZE37" s="84"/>
      <c r="OZF37" s="84"/>
      <c r="OZG37" s="84"/>
      <c r="OZH37" s="84"/>
      <c r="OZI37" s="84"/>
      <c r="OZJ37" s="84"/>
      <c r="OZK37" s="84"/>
      <c r="OZL37" s="84"/>
      <c r="OZM37" s="84"/>
      <c r="OZN37" s="84"/>
      <c r="OZO37" s="84"/>
      <c r="OZP37" s="84"/>
      <c r="OZQ37" s="84"/>
      <c r="OZR37" s="84"/>
      <c r="OZS37" s="84"/>
      <c r="OZT37" s="84"/>
      <c r="OZU37" s="84"/>
      <c r="OZV37" s="84"/>
      <c r="OZW37" s="84"/>
      <c r="OZX37" s="84"/>
      <c r="OZY37" s="84"/>
      <c r="OZZ37" s="84"/>
      <c r="PAA37" s="84"/>
      <c r="PAB37" s="84"/>
      <c r="PAC37" s="84"/>
      <c r="PAD37" s="84"/>
      <c r="PAE37" s="84"/>
      <c r="PAF37" s="84"/>
      <c r="PAG37" s="84"/>
      <c r="PAH37" s="84"/>
      <c r="PAI37" s="84"/>
      <c r="PAJ37" s="84"/>
      <c r="PAK37" s="84"/>
      <c r="PAL37" s="84"/>
      <c r="PAM37" s="84"/>
      <c r="PAN37" s="84"/>
      <c r="PAO37" s="84"/>
      <c r="PAP37" s="84"/>
      <c r="PAQ37" s="84"/>
      <c r="PAR37" s="84"/>
      <c r="PAS37" s="84"/>
      <c r="PAT37" s="84"/>
      <c r="PAU37" s="84"/>
      <c r="PAV37" s="84"/>
      <c r="PAW37" s="84"/>
      <c r="PAX37" s="84"/>
      <c r="PAY37" s="84"/>
      <c r="PAZ37" s="84"/>
      <c r="PBA37" s="84"/>
      <c r="PBB37" s="84"/>
      <c r="PBC37" s="84"/>
      <c r="PBD37" s="84"/>
      <c r="PBE37" s="84"/>
      <c r="PBF37" s="84"/>
      <c r="PBG37" s="84"/>
      <c r="PBH37" s="84"/>
      <c r="PBI37" s="84"/>
      <c r="PBJ37" s="84"/>
      <c r="PBK37" s="84"/>
      <c r="PBL37" s="84"/>
      <c r="PBM37" s="84"/>
      <c r="PBN37" s="84"/>
      <c r="PBO37" s="84"/>
      <c r="PBP37" s="84"/>
      <c r="PBQ37" s="84"/>
      <c r="PBR37" s="84"/>
      <c r="PBS37" s="84"/>
      <c r="PBT37" s="84"/>
      <c r="PBU37" s="84"/>
      <c r="PBV37" s="84"/>
      <c r="PBW37" s="84"/>
      <c r="PBX37" s="84"/>
      <c r="PBY37" s="84"/>
      <c r="PBZ37" s="84"/>
      <c r="PCA37" s="84"/>
      <c r="PCB37" s="84"/>
      <c r="PCC37" s="84"/>
      <c r="PCD37" s="84"/>
      <c r="PCE37" s="84"/>
      <c r="PCF37" s="84"/>
      <c r="PCG37" s="84"/>
      <c r="PCH37" s="84"/>
      <c r="PCI37" s="84"/>
      <c r="PCJ37" s="84"/>
      <c r="PCK37" s="84"/>
      <c r="PCL37" s="84"/>
      <c r="PCM37" s="84"/>
      <c r="PCN37" s="84"/>
      <c r="PCO37" s="84"/>
      <c r="PCP37" s="84"/>
      <c r="PCQ37" s="84"/>
      <c r="PCR37" s="84"/>
      <c r="PCS37" s="84"/>
      <c r="PCT37" s="84"/>
      <c r="PCU37" s="84"/>
      <c r="PCV37" s="84"/>
      <c r="PCW37" s="84"/>
      <c r="PCX37" s="84"/>
      <c r="PCY37" s="84"/>
      <c r="PCZ37" s="84"/>
      <c r="PDA37" s="84"/>
      <c r="PDB37" s="84"/>
      <c r="PDC37" s="84"/>
      <c r="PDD37" s="84"/>
      <c r="PDE37" s="84"/>
      <c r="PDF37" s="84"/>
      <c r="PDG37" s="84"/>
      <c r="PDH37" s="84"/>
      <c r="PDI37" s="84"/>
      <c r="PDJ37" s="84"/>
      <c r="PDK37" s="84"/>
      <c r="PDL37" s="84"/>
      <c r="PDM37" s="84"/>
      <c r="PDN37" s="84"/>
      <c r="PDO37" s="84"/>
      <c r="PDP37" s="84"/>
      <c r="PDQ37" s="84"/>
      <c r="PDR37" s="84"/>
      <c r="PDS37" s="84"/>
      <c r="PDT37" s="84"/>
      <c r="PDU37" s="84"/>
      <c r="PDV37" s="84"/>
      <c r="PDW37" s="84"/>
      <c r="PDX37" s="84"/>
      <c r="PDY37" s="84"/>
      <c r="PDZ37" s="84"/>
      <c r="PEA37" s="84"/>
      <c r="PEB37" s="84"/>
      <c r="PEC37" s="84"/>
      <c r="PED37" s="84"/>
      <c r="PEE37" s="84"/>
      <c r="PEF37" s="84"/>
      <c r="PEG37" s="84"/>
      <c r="PEH37" s="84"/>
      <c r="PEI37" s="84"/>
      <c r="PEJ37" s="84"/>
      <c r="PEK37" s="84"/>
      <c r="PEL37" s="84"/>
      <c r="PEM37" s="84"/>
      <c r="PEN37" s="84"/>
      <c r="PEO37" s="84"/>
      <c r="PEP37" s="84"/>
      <c r="PEQ37" s="84"/>
      <c r="PER37" s="84"/>
      <c r="PES37" s="84"/>
      <c r="PET37" s="84"/>
      <c r="PEU37" s="84"/>
      <c r="PEV37" s="84"/>
      <c r="PEW37" s="84"/>
      <c r="PEX37" s="84"/>
      <c r="PEY37" s="84"/>
      <c r="PEZ37" s="84"/>
      <c r="PFA37" s="84"/>
      <c r="PFB37" s="84"/>
      <c r="PFC37" s="84"/>
      <c r="PFD37" s="84"/>
      <c r="PFE37" s="84"/>
      <c r="PFF37" s="84"/>
      <c r="PFG37" s="84"/>
      <c r="PFH37" s="84"/>
      <c r="PFI37" s="84"/>
      <c r="PFJ37" s="84"/>
      <c r="PFK37" s="84"/>
      <c r="PFL37" s="84"/>
      <c r="PFM37" s="84"/>
      <c r="PFN37" s="84"/>
      <c r="PFO37" s="84"/>
      <c r="PFP37" s="84"/>
      <c r="PFQ37" s="84"/>
      <c r="PFR37" s="84"/>
      <c r="PFS37" s="84"/>
      <c r="PFT37" s="84"/>
      <c r="PFU37" s="84"/>
      <c r="PFV37" s="84"/>
      <c r="PFW37" s="84"/>
      <c r="PFX37" s="84"/>
      <c r="PFY37" s="84"/>
      <c r="PFZ37" s="84"/>
      <c r="PGA37" s="84"/>
      <c r="PGB37" s="84"/>
      <c r="PGC37" s="84"/>
      <c r="PGD37" s="84"/>
      <c r="PGE37" s="84"/>
      <c r="PGF37" s="84"/>
      <c r="PGG37" s="84"/>
      <c r="PGH37" s="84"/>
      <c r="PGI37" s="84"/>
      <c r="PGJ37" s="84"/>
      <c r="PGK37" s="84"/>
      <c r="PGL37" s="84"/>
      <c r="PGM37" s="84"/>
      <c r="PGN37" s="84"/>
      <c r="PGO37" s="84"/>
      <c r="PGP37" s="84"/>
      <c r="PGQ37" s="84"/>
      <c r="PGR37" s="84"/>
      <c r="PGS37" s="84"/>
      <c r="PGT37" s="84"/>
      <c r="PGU37" s="84"/>
      <c r="PGV37" s="84"/>
      <c r="PGW37" s="84"/>
      <c r="PGX37" s="84"/>
      <c r="PGY37" s="84"/>
      <c r="PGZ37" s="84"/>
      <c r="PHA37" s="84"/>
      <c r="PHB37" s="84"/>
      <c r="PHC37" s="84"/>
      <c r="PHD37" s="84"/>
      <c r="PHE37" s="84"/>
      <c r="PHF37" s="84"/>
      <c r="PHG37" s="84"/>
      <c r="PHH37" s="84"/>
      <c r="PHI37" s="84"/>
      <c r="PHJ37" s="84"/>
      <c r="PHK37" s="84"/>
      <c r="PHL37" s="84"/>
      <c r="PHM37" s="84"/>
      <c r="PHN37" s="84"/>
      <c r="PHO37" s="84"/>
      <c r="PHP37" s="84"/>
      <c r="PHQ37" s="84"/>
      <c r="PHR37" s="84"/>
      <c r="PHS37" s="84"/>
      <c r="PHT37" s="84"/>
      <c r="PHU37" s="84"/>
      <c r="PHV37" s="84"/>
      <c r="PHW37" s="84"/>
      <c r="PHX37" s="84"/>
      <c r="PHY37" s="84"/>
      <c r="PHZ37" s="84"/>
      <c r="PIA37" s="84"/>
      <c r="PIB37" s="84"/>
      <c r="PIC37" s="84"/>
      <c r="PID37" s="84"/>
      <c r="PIE37" s="84"/>
      <c r="PIF37" s="84"/>
      <c r="PIG37" s="84"/>
      <c r="PIH37" s="84"/>
      <c r="PII37" s="84"/>
      <c r="PIJ37" s="84"/>
      <c r="PIK37" s="84"/>
      <c r="PIL37" s="84"/>
      <c r="PIM37" s="84"/>
      <c r="PIN37" s="84"/>
      <c r="PIO37" s="84"/>
      <c r="PIP37" s="84"/>
      <c r="PIQ37" s="84"/>
      <c r="PIR37" s="84"/>
      <c r="PIS37" s="84"/>
      <c r="PIT37" s="84"/>
      <c r="PIU37" s="84"/>
      <c r="PIV37" s="84"/>
      <c r="PIW37" s="84"/>
      <c r="PIX37" s="84"/>
      <c r="PIY37" s="84"/>
      <c r="PIZ37" s="84"/>
      <c r="PJA37" s="84"/>
      <c r="PJB37" s="84"/>
      <c r="PJC37" s="84"/>
      <c r="PJD37" s="84"/>
      <c r="PJE37" s="84"/>
      <c r="PJF37" s="84"/>
      <c r="PJG37" s="84"/>
      <c r="PJH37" s="84"/>
      <c r="PJI37" s="84"/>
      <c r="PJJ37" s="84"/>
      <c r="PJK37" s="84"/>
      <c r="PJL37" s="84"/>
      <c r="PJM37" s="84"/>
      <c r="PJN37" s="84"/>
      <c r="PJO37" s="84"/>
      <c r="PJP37" s="84"/>
      <c r="PJQ37" s="84"/>
      <c r="PJR37" s="84"/>
      <c r="PJS37" s="84"/>
      <c r="PJT37" s="84"/>
      <c r="PJU37" s="84"/>
      <c r="PJV37" s="84"/>
      <c r="PJW37" s="84"/>
      <c r="PJX37" s="84"/>
      <c r="PJY37" s="84"/>
      <c r="PJZ37" s="84"/>
      <c r="PKA37" s="84"/>
      <c r="PKB37" s="84"/>
      <c r="PKC37" s="84"/>
      <c r="PKD37" s="84"/>
      <c r="PKE37" s="84"/>
      <c r="PKF37" s="84"/>
      <c r="PKG37" s="84"/>
      <c r="PKH37" s="84"/>
      <c r="PKI37" s="84"/>
      <c r="PKJ37" s="84"/>
      <c r="PKK37" s="84"/>
      <c r="PKL37" s="84"/>
      <c r="PKM37" s="84"/>
      <c r="PKN37" s="84"/>
      <c r="PKO37" s="84"/>
      <c r="PKP37" s="84"/>
      <c r="PKQ37" s="84"/>
      <c r="PKR37" s="84"/>
      <c r="PKS37" s="84"/>
      <c r="PKT37" s="84"/>
      <c r="PKU37" s="84"/>
      <c r="PKV37" s="84"/>
      <c r="PKW37" s="84"/>
      <c r="PKX37" s="84"/>
      <c r="PKY37" s="84"/>
      <c r="PKZ37" s="84"/>
      <c r="PLA37" s="84"/>
      <c r="PLB37" s="84"/>
      <c r="PLC37" s="84"/>
      <c r="PLD37" s="84"/>
      <c r="PLE37" s="84"/>
      <c r="PLF37" s="84"/>
      <c r="PLG37" s="84"/>
      <c r="PLH37" s="84"/>
      <c r="PLI37" s="84"/>
      <c r="PLJ37" s="84"/>
      <c r="PLK37" s="84"/>
      <c r="PLL37" s="84"/>
      <c r="PLM37" s="84"/>
      <c r="PLN37" s="84"/>
      <c r="PLO37" s="84"/>
      <c r="PLP37" s="84"/>
      <c r="PLQ37" s="84"/>
      <c r="PLR37" s="84"/>
      <c r="PLS37" s="84"/>
      <c r="PLT37" s="84"/>
      <c r="PLU37" s="84"/>
      <c r="PLV37" s="84"/>
      <c r="PLW37" s="84"/>
      <c r="PLX37" s="84"/>
      <c r="PLY37" s="84"/>
      <c r="PLZ37" s="84"/>
      <c r="PMA37" s="84"/>
      <c r="PMB37" s="84"/>
      <c r="PMC37" s="84"/>
      <c r="PMD37" s="84"/>
      <c r="PME37" s="84"/>
      <c r="PMF37" s="84"/>
      <c r="PMG37" s="84"/>
      <c r="PMH37" s="84"/>
      <c r="PMI37" s="84"/>
      <c r="PMJ37" s="84"/>
      <c r="PMK37" s="84"/>
      <c r="PML37" s="84"/>
      <c r="PMM37" s="84"/>
      <c r="PMN37" s="84"/>
      <c r="PMO37" s="84"/>
      <c r="PMP37" s="84"/>
      <c r="PMQ37" s="84"/>
      <c r="PMR37" s="84"/>
      <c r="PMS37" s="84"/>
      <c r="PMT37" s="84"/>
      <c r="PMU37" s="84"/>
      <c r="PMV37" s="84"/>
      <c r="PMW37" s="84"/>
      <c r="PMX37" s="84"/>
      <c r="PMY37" s="84"/>
      <c r="PMZ37" s="84"/>
      <c r="PNA37" s="84"/>
      <c r="PNB37" s="84"/>
      <c r="PNC37" s="84"/>
      <c r="PND37" s="84"/>
      <c r="PNE37" s="84"/>
      <c r="PNF37" s="84"/>
      <c r="PNG37" s="84"/>
      <c r="PNH37" s="84"/>
      <c r="PNI37" s="84"/>
      <c r="PNJ37" s="84"/>
      <c r="PNK37" s="84"/>
      <c r="PNL37" s="84"/>
      <c r="PNM37" s="84"/>
      <c r="PNN37" s="84"/>
      <c r="PNO37" s="84"/>
      <c r="PNP37" s="84"/>
      <c r="PNQ37" s="84"/>
      <c r="PNR37" s="84"/>
      <c r="PNS37" s="84"/>
      <c r="PNT37" s="84"/>
      <c r="PNU37" s="84"/>
      <c r="PNV37" s="84"/>
      <c r="PNW37" s="84"/>
      <c r="PNX37" s="84"/>
      <c r="PNY37" s="84"/>
      <c r="PNZ37" s="84"/>
      <c r="POA37" s="84"/>
      <c r="POB37" s="84"/>
      <c r="POC37" s="84"/>
      <c r="POD37" s="84"/>
      <c r="POE37" s="84"/>
      <c r="POF37" s="84"/>
      <c r="POG37" s="84"/>
      <c r="POH37" s="84"/>
      <c r="POI37" s="84"/>
      <c r="POJ37" s="84"/>
      <c r="POK37" s="84"/>
      <c r="POL37" s="84"/>
      <c r="POM37" s="84"/>
      <c r="PON37" s="84"/>
      <c r="POO37" s="84"/>
      <c r="POP37" s="84"/>
      <c r="POQ37" s="84"/>
      <c r="POR37" s="84"/>
      <c r="POS37" s="84"/>
      <c r="POT37" s="84"/>
      <c r="POU37" s="84"/>
      <c r="POV37" s="84"/>
      <c r="POW37" s="84"/>
      <c r="POX37" s="84"/>
      <c r="POY37" s="84"/>
      <c r="POZ37" s="84"/>
      <c r="PPA37" s="84"/>
      <c r="PPB37" s="84"/>
      <c r="PPC37" s="84"/>
      <c r="PPD37" s="84"/>
      <c r="PPE37" s="84"/>
      <c r="PPF37" s="84"/>
      <c r="PPG37" s="84"/>
      <c r="PPH37" s="84"/>
      <c r="PPI37" s="84"/>
      <c r="PPJ37" s="84"/>
      <c r="PPK37" s="84"/>
      <c r="PPL37" s="84"/>
      <c r="PPM37" s="84"/>
      <c r="PPN37" s="84"/>
      <c r="PPO37" s="84"/>
      <c r="PPP37" s="84"/>
      <c r="PPQ37" s="84"/>
      <c r="PPR37" s="84"/>
      <c r="PPS37" s="84"/>
      <c r="PPT37" s="84"/>
      <c r="PPU37" s="84"/>
      <c r="PPV37" s="84"/>
      <c r="PPW37" s="84"/>
      <c r="PPX37" s="84"/>
      <c r="PPY37" s="84"/>
      <c r="PPZ37" s="84"/>
      <c r="PQA37" s="84"/>
      <c r="PQB37" s="84"/>
      <c r="PQC37" s="84"/>
      <c r="PQD37" s="84"/>
      <c r="PQE37" s="84"/>
      <c r="PQF37" s="84"/>
      <c r="PQG37" s="84"/>
      <c r="PQH37" s="84"/>
      <c r="PQI37" s="84"/>
      <c r="PQJ37" s="84"/>
      <c r="PQK37" s="84"/>
      <c r="PQL37" s="84"/>
      <c r="PQM37" s="84"/>
      <c r="PQN37" s="84"/>
      <c r="PQO37" s="84"/>
      <c r="PQP37" s="84"/>
      <c r="PQQ37" s="84"/>
      <c r="PQR37" s="84"/>
      <c r="PQS37" s="84"/>
      <c r="PQT37" s="84"/>
      <c r="PQU37" s="84"/>
      <c r="PQV37" s="84"/>
      <c r="PQW37" s="84"/>
      <c r="PQX37" s="84"/>
      <c r="PQY37" s="84"/>
      <c r="PQZ37" s="84"/>
      <c r="PRA37" s="84"/>
      <c r="PRB37" s="84"/>
      <c r="PRC37" s="84"/>
      <c r="PRD37" s="84"/>
      <c r="PRE37" s="84"/>
      <c r="PRF37" s="84"/>
      <c r="PRG37" s="84"/>
      <c r="PRH37" s="84"/>
      <c r="PRI37" s="84"/>
      <c r="PRJ37" s="84"/>
      <c r="PRK37" s="84"/>
      <c r="PRL37" s="84"/>
      <c r="PRM37" s="84"/>
      <c r="PRN37" s="84"/>
      <c r="PRO37" s="84"/>
      <c r="PRP37" s="84"/>
      <c r="PRQ37" s="84"/>
      <c r="PRR37" s="84"/>
      <c r="PRS37" s="84"/>
      <c r="PRT37" s="84"/>
      <c r="PRU37" s="84"/>
      <c r="PRV37" s="84"/>
      <c r="PRW37" s="84"/>
      <c r="PRX37" s="84"/>
      <c r="PRY37" s="84"/>
      <c r="PRZ37" s="84"/>
      <c r="PSA37" s="84"/>
      <c r="PSB37" s="84"/>
      <c r="PSC37" s="84"/>
      <c r="PSD37" s="84"/>
      <c r="PSE37" s="84"/>
      <c r="PSF37" s="84"/>
      <c r="PSG37" s="84"/>
      <c r="PSH37" s="84"/>
      <c r="PSI37" s="84"/>
      <c r="PSJ37" s="84"/>
      <c r="PSK37" s="84"/>
      <c r="PSL37" s="84"/>
      <c r="PSM37" s="84"/>
      <c r="PSN37" s="84"/>
      <c r="PSO37" s="84"/>
      <c r="PSP37" s="84"/>
      <c r="PSQ37" s="84"/>
      <c r="PSR37" s="84"/>
      <c r="PSS37" s="84"/>
      <c r="PST37" s="84"/>
      <c r="PSU37" s="84"/>
      <c r="PSV37" s="84"/>
      <c r="PSW37" s="84"/>
      <c r="PSX37" s="84"/>
      <c r="PSY37" s="84"/>
      <c r="PSZ37" s="84"/>
      <c r="PTA37" s="84"/>
      <c r="PTB37" s="84"/>
      <c r="PTC37" s="84"/>
      <c r="PTD37" s="84"/>
      <c r="PTE37" s="84"/>
      <c r="PTF37" s="84"/>
      <c r="PTG37" s="84"/>
      <c r="PTH37" s="84"/>
      <c r="PTI37" s="84"/>
      <c r="PTJ37" s="84"/>
      <c r="PTK37" s="84"/>
      <c r="PTL37" s="84"/>
      <c r="PTM37" s="84"/>
      <c r="PTN37" s="84"/>
      <c r="PTO37" s="84"/>
      <c r="PTP37" s="84"/>
      <c r="PTQ37" s="84"/>
      <c r="PTR37" s="84"/>
      <c r="PTS37" s="84"/>
      <c r="PTT37" s="84"/>
      <c r="PTU37" s="84"/>
      <c r="PTV37" s="84"/>
      <c r="PTW37" s="84"/>
      <c r="PTX37" s="84"/>
      <c r="PTY37" s="84"/>
      <c r="PTZ37" s="84"/>
      <c r="PUA37" s="84"/>
      <c r="PUB37" s="84"/>
      <c r="PUC37" s="84"/>
      <c r="PUD37" s="84"/>
      <c r="PUE37" s="84"/>
      <c r="PUF37" s="84"/>
      <c r="PUG37" s="84"/>
      <c r="PUH37" s="84"/>
      <c r="PUI37" s="84"/>
      <c r="PUJ37" s="84"/>
      <c r="PUK37" s="84"/>
      <c r="PUL37" s="84"/>
      <c r="PUM37" s="84"/>
      <c r="PUN37" s="84"/>
      <c r="PUO37" s="84"/>
      <c r="PUP37" s="84"/>
      <c r="PUQ37" s="84"/>
      <c r="PUR37" s="84"/>
      <c r="PUS37" s="84"/>
      <c r="PUT37" s="84"/>
      <c r="PUU37" s="84"/>
      <c r="PUV37" s="84"/>
      <c r="PUW37" s="84"/>
      <c r="PUX37" s="84"/>
      <c r="PUY37" s="84"/>
      <c r="PUZ37" s="84"/>
      <c r="PVA37" s="84"/>
      <c r="PVB37" s="84"/>
      <c r="PVC37" s="84"/>
      <c r="PVD37" s="84"/>
      <c r="PVE37" s="84"/>
      <c r="PVF37" s="84"/>
      <c r="PVG37" s="84"/>
      <c r="PVH37" s="84"/>
      <c r="PVI37" s="84"/>
      <c r="PVJ37" s="84"/>
      <c r="PVK37" s="84"/>
      <c r="PVL37" s="84"/>
      <c r="PVM37" s="84"/>
      <c r="PVN37" s="84"/>
      <c r="PVO37" s="84"/>
      <c r="PVP37" s="84"/>
      <c r="PVQ37" s="84"/>
      <c r="PVR37" s="84"/>
      <c r="PVS37" s="84"/>
      <c r="PVT37" s="84"/>
      <c r="PVU37" s="84"/>
      <c r="PVV37" s="84"/>
      <c r="PVW37" s="84"/>
      <c r="PVX37" s="84"/>
      <c r="PVY37" s="84"/>
      <c r="PVZ37" s="84"/>
      <c r="PWA37" s="84"/>
      <c r="PWB37" s="84"/>
      <c r="PWC37" s="84"/>
      <c r="PWD37" s="84"/>
      <c r="PWE37" s="84"/>
      <c r="PWF37" s="84"/>
      <c r="PWG37" s="84"/>
      <c r="PWH37" s="84"/>
      <c r="PWI37" s="84"/>
      <c r="PWJ37" s="84"/>
      <c r="PWK37" s="84"/>
      <c r="PWL37" s="84"/>
      <c r="PWM37" s="84"/>
      <c r="PWN37" s="84"/>
      <c r="PWO37" s="84"/>
      <c r="PWP37" s="84"/>
      <c r="PWQ37" s="84"/>
      <c r="PWR37" s="84"/>
      <c r="PWS37" s="84"/>
      <c r="PWT37" s="84"/>
      <c r="PWU37" s="84"/>
      <c r="PWV37" s="84"/>
      <c r="PWW37" s="84"/>
      <c r="PWX37" s="84"/>
      <c r="PWY37" s="84"/>
      <c r="PWZ37" s="84"/>
      <c r="PXA37" s="84"/>
      <c r="PXB37" s="84"/>
      <c r="PXC37" s="84"/>
      <c r="PXD37" s="84"/>
      <c r="PXE37" s="84"/>
      <c r="PXF37" s="84"/>
      <c r="PXG37" s="84"/>
      <c r="PXH37" s="84"/>
      <c r="PXI37" s="84"/>
      <c r="PXJ37" s="84"/>
      <c r="PXK37" s="84"/>
      <c r="PXL37" s="84"/>
      <c r="PXM37" s="84"/>
      <c r="PXN37" s="84"/>
      <c r="PXO37" s="84"/>
      <c r="PXP37" s="84"/>
      <c r="PXQ37" s="84"/>
      <c r="PXR37" s="84"/>
      <c r="PXS37" s="84"/>
      <c r="PXT37" s="84"/>
      <c r="PXU37" s="84"/>
      <c r="PXV37" s="84"/>
      <c r="PXW37" s="84"/>
      <c r="PXX37" s="84"/>
      <c r="PXY37" s="84"/>
      <c r="PXZ37" s="84"/>
      <c r="PYA37" s="84"/>
      <c r="PYB37" s="84"/>
      <c r="PYC37" s="84"/>
      <c r="PYD37" s="84"/>
      <c r="PYE37" s="84"/>
      <c r="PYF37" s="84"/>
      <c r="PYG37" s="84"/>
      <c r="PYH37" s="84"/>
      <c r="PYI37" s="84"/>
      <c r="PYJ37" s="84"/>
      <c r="PYK37" s="84"/>
      <c r="PYL37" s="84"/>
      <c r="PYM37" s="84"/>
      <c r="PYN37" s="84"/>
      <c r="PYO37" s="84"/>
      <c r="PYP37" s="84"/>
      <c r="PYQ37" s="84"/>
      <c r="PYR37" s="84"/>
      <c r="PYS37" s="84"/>
      <c r="PYT37" s="84"/>
      <c r="PYU37" s="84"/>
      <c r="PYV37" s="84"/>
      <c r="PYW37" s="84"/>
      <c r="PYX37" s="84"/>
      <c r="PYY37" s="84"/>
      <c r="PYZ37" s="84"/>
      <c r="PZA37" s="84"/>
      <c r="PZB37" s="84"/>
      <c r="PZC37" s="84"/>
      <c r="PZD37" s="84"/>
      <c r="PZE37" s="84"/>
      <c r="PZF37" s="84"/>
      <c r="PZG37" s="84"/>
      <c r="PZH37" s="84"/>
      <c r="PZI37" s="84"/>
      <c r="PZJ37" s="84"/>
      <c r="PZK37" s="84"/>
      <c r="PZL37" s="84"/>
      <c r="PZM37" s="84"/>
      <c r="PZN37" s="84"/>
      <c r="PZO37" s="84"/>
      <c r="PZP37" s="84"/>
      <c r="PZQ37" s="84"/>
      <c r="PZR37" s="84"/>
      <c r="PZS37" s="84"/>
      <c r="PZT37" s="84"/>
      <c r="PZU37" s="84"/>
      <c r="PZV37" s="84"/>
      <c r="PZW37" s="84"/>
      <c r="PZX37" s="84"/>
      <c r="PZY37" s="84"/>
      <c r="PZZ37" s="84"/>
      <c r="QAA37" s="84"/>
      <c r="QAB37" s="84"/>
      <c r="QAC37" s="84"/>
      <c r="QAD37" s="84"/>
      <c r="QAE37" s="84"/>
      <c r="QAF37" s="84"/>
      <c r="QAG37" s="84"/>
      <c r="QAH37" s="84"/>
      <c r="QAI37" s="84"/>
      <c r="QAJ37" s="84"/>
      <c r="QAK37" s="84"/>
      <c r="QAL37" s="84"/>
      <c r="QAM37" s="84"/>
      <c r="QAN37" s="84"/>
      <c r="QAO37" s="84"/>
      <c r="QAP37" s="84"/>
      <c r="QAQ37" s="84"/>
      <c r="QAR37" s="84"/>
      <c r="QAS37" s="84"/>
      <c r="QAT37" s="84"/>
      <c r="QAU37" s="84"/>
      <c r="QAV37" s="84"/>
      <c r="QAW37" s="84"/>
      <c r="QAX37" s="84"/>
      <c r="QAY37" s="84"/>
      <c r="QAZ37" s="84"/>
      <c r="QBA37" s="84"/>
      <c r="QBB37" s="84"/>
      <c r="QBC37" s="84"/>
      <c r="QBD37" s="84"/>
      <c r="QBE37" s="84"/>
      <c r="QBF37" s="84"/>
      <c r="QBG37" s="84"/>
      <c r="QBH37" s="84"/>
      <c r="QBI37" s="84"/>
      <c r="QBJ37" s="84"/>
      <c r="QBK37" s="84"/>
      <c r="QBL37" s="84"/>
      <c r="QBM37" s="84"/>
      <c r="QBN37" s="84"/>
      <c r="QBO37" s="84"/>
      <c r="QBP37" s="84"/>
      <c r="QBQ37" s="84"/>
      <c r="QBR37" s="84"/>
      <c r="QBS37" s="84"/>
      <c r="QBT37" s="84"/>
      <c r="QBU37" s="84"/>
      <c r="QBV37" s="84"/>
      <c r="QBW37" s="84"/>
      <c r="QBX37" s="84"/>
      <c r="QBY37" s="84"/>
      <c r="QBZ37" s="84"/>
      <c r="QCA37" s="84"/>
      <c r="QCB37" s="84"/>
      <c r="QCC37" s="84"/>
      <c r="QCD37" s="84"/>
      <c r="QCE37" s="84"/>
      <c r="QCF37" s="84"/>
      <c r="QCG37" s="84"/>
      <c r="QCH37" s="84"/>
      <c r="QCI37" s="84"/>
      <c r="QCJ37" s="84"/>
      <c r="QCK37" s="84"/>
      <c r="QCL37" s="84"/>
      <c r="QCM37" s="84"/>
      <c r="QCN37" s="84"/>
      <c r="QCO37" s="84"/>
      <c r="QCP37" s="84"/>
      <c r="QCQ37" s="84"/>
      <c r="QCR37" s="84"/>
      <c r="QCS37" s="84"/>
      <c r="QCT37" s="84"/>
      <c r="QCU37" s="84"/>
      <c r="QCV37" s="84"/>
      <c r="QCW37" s="84"/>
      <c r="QCX37" s="84"/>
      <c r="QCY37" s="84"/>
      <c r="QCZ37" s="84"/>
      <c r="QDA37" s="84"/>
      <c r="QDB37" s="84"/>
      <c r="QDC37" s="84"/>
      <c r="QDD37" s="84"/>
      <c r="QDE37" s="84"/>
      <c r="QDF37" s="84"/>
      <c r="QDG37" s="84"/>
      <c r="QDH37" s="84"/>
      <c r="QDI37" s="84"/>
      <c r="QDJ37" s="84"/>
      <c r="QDK37" s="84"/>
      <c r="QDL37" s="84"/>
      <c r="QDM37" s="84"/>
      <c r="QDN37" s="84"/>
      <c r="QDO37" s="84"/>
      <c r="QDP37" s="84"/>
      <c r="QDQ37" s="84"/>
      <c r="QDR37" s="84"/>
      <c r="QDS37" s="84"/>
      <c r="QDT37" s="84"/>
      <c r="QDU37" s="84"/>
      <c r="QDV37" s="84"/>
      <c r="QDW37" s="84"/>
      <c r="QDX37" s="84"/>
      <c r="QDY37" s="84"/>
      <c r="QDZ37" s="84"/>
      <c r="QEA37" s="84"/>
      <c r="QEB37" s="84"/>
      <c r="QEC37" s="84"/>
      <c r="QED37" s="84"/>
      <c r="QEE37" s="84"/>
      <c r="QEF37" s="84"/>
      <c r="QEG37" s="84"/>
      <c r="QEH37" s="84"/>
      <c r="QEI37" s="84"/>
      <c r="QEJ37" s="84"/>
      <c r="QEK37" s="84"/>
      <c r="QEL37" s="84"/>
      <c r="QEM37" s="84"/>
      <c r="QEN37" s="84"/>
      <c r="QEO37" s="84"/>
      <c r="QEP37" s="84"/>
      <c r="QEQ37" s="84"/>
      <c r="QER37" s="84"/>
      <c r="QES37" s="84"/>
      <c r="QET37" s="84"/>
      <c r="QEU37" s="84"/>
      <c r="QEV37" s="84"/>
      <c r="QEW37" s="84"/>
      <c r="QEX37" s="84"/>
      <c r="QEY37" s="84"/>
      <c r="QEZ37" s="84"/>
      <c r="QFA37" s="84"/>
      <c r="QFB37" s="84"/>
      <c r="QFC37" s="84"/>
      <c r="QFD37" s="84"/>
      <c r="QFE37" s="84"/>
      <c r="QFF37" s="84"/>
      <c r="QFG37" s="84"/>
      <c r="QFH37" s="84"/>
      <c r="QFI37" s="84"/>
      <c r="QFJ37" s="84"/>
      <c r="QFK37" s="84"/>
      <c r="QFL37" s="84"/>
      <c r="QFM37" s="84"/>
      <c r="QFN37" s="84"/>
      <c r="QFO37" s="84"/>
      <c r="QFP37" s="84"/>
      <c r="QFQ37" s="84"/>
      <c r="QFR37" s="84"/>
      <c r="QFS37" s="84"/>
      <c r="QFT37" s="84"/>
      <c r="QFU37" s="84"/>
      <c r="QFV37" s="84"/>
      <c r="QFW37" s="84"/>
      <c r="QFX37" s="84"/>
      <c r="QFY37" s="84"/>
      <c r="QFZ37" s="84"/>
      <c r="QGA37" s="84"/>
      <c r="QGB37" s="84"/>
      <c r="QGC37" s="84"/>
      <c r="QGD37" s="84"/>
      <c r="QGE37" s="84"/>
      <c r="QGF37" s="84"/>
      <c r="QGG37" s="84"/>
      <c r="QGH37" s="84"/>
      <c r="QGI37" s="84"/>
      <c r="QGJ37" s="84"/>
      <c r="QGK37" s="84"/>
      <c r="QGL37" s="84"/>
      <c r="QGM37" s="84"/>
      <c r="QGN37" s="84"/>
      <c r="QGO37" s="84"/>
      <c r="QGP37" s="84"/>
      <c r="QGQ37" s="84"/>
      <c r="QGR37" s="84"/>
      <c r="QGS37" s="84"/>
      <c r="QGT37" s="84"/>
      <c r="QGU37" s="84"/>
      <c r="QGV37" s="84"/>
      <c r="QGW37" s="84"/>
      <c r="QGX37" s="84"/>
      <c r="QGY37" s="84"/>
      <c r="QGZ37" s="84"/>
      <c r="QHA37" s="84"/>
      <c r="QHB37" s="84"/>
      <c r="QHC37" s="84"/>
      <c r="QHD37" s="84"/>
      <c r="QHE37" s="84"/>
      <c r="QHF37" s="84"/>
      <c r="QHG37" s="84"/>
      <c r="QHH37" s="84"/>
      <c r="QHI37" s="84"/>
      <c r="QHJ37" s="84"/>
      <c r="QHK37" s="84"/>
      <c r="QHL37" s="84"/>
      <c r="QHM37" s="84"/>
      <c r="QHN37" s="84"/>
      <c r="QHO37" s="84"/>
      <c r="QHP37" s="84"/>
      <c r="QHQ37" s="84"/>
      <c r="QHR37" s="84"/>
      <c r="QHS37" s="84"/>
      <c r="QHT37" s="84"/>
      <c r="QHU37" s="84"/>
      <c r="QHV37" s="84"/>
      <c r="QHW37" s="84"/>
      <c r="QHX37" s="84"/>
      <c r="QHY37" s="84"/>
      <c r="QHZ37" s="84"/>
      <c r="QIA37" s="84"/>
      <c r="QIB37" s="84"/>
      <c r="QIC37" s="84"/>
      <c r="QID37" s="84"/>
      <c r="QIE37" s="84"/>
      <c r="QIF37" s="84"/>
      <c r="QIG37" s="84"/>
      <c r="QIH37" s="84"/>
      <c r="QII37" s="84"/>
      <c r="QIJ37" s="84"/>
      <c r="QIK37" s="84"/>
      <c r="QIL37" s="84"/>
      <c r="QIM37" s="84"/>
      <c r="QIN37" s="84"/>
      <c r="QIO37" s="84"/>
      <c r="QIP37" s="84"/>
      <c r="QIQ37" s="84"/>
      <c r="QIR37" s="84"/>
      <c r="QIS37" s="84"/>
      <c r="QIT37" s="84"/>
      <c r="QIU37" s="84"/>
      <c r="QIV37" s="84"/>
      <c r="QIW37" s="84"/>
      <c r="QIX37" s="84"/>
      <c r="QIY37" s="84"/>
      <c r="QIZ37" s="84"/>
      <c r="QJA37" s="84"/>
      <c r="QJB37" s="84"/>
      <c r="QJC37" s="84"/>
      <c r="QJD37" s="84"/>
      <c r="QJE37" s="84"/>
      <c r="QJF37" s="84"/>
      <c r="QJG37" s="84"/>
      <c r="QJH37" s="84"/>
      <c r="QJI37" s="84"/>
      <c r="QJJ37" s="84"/>
      <c r="QJK37" s="84"/>
      <c r="QJL37" s="84"/>
      <c r="QJM37" s="84"/>
      <c r="QJN37" s="84"/>
      <c r="QJO37" s="84"/>
      <c r="QJP37" s="84"/>
      <c r="QJQ37" s="84"/>
      <c r="QJR37" s="84"/>
      <c r="QJS37" s="84"/>
      <c r="QJT37" s="84"/>
      <c r="QJU37" s="84"/>
      <c r="QJV37" s="84"/>
      <c r="QJW37" s="84"/>
      <c r="QJX37" s="84"/>
      <c r="QJY37" s="84"/>
      <c r="QJZ37" s="84"/>
      <c r="QKA37" s="84"/>
      <c r="QKB37" s="84"/>
      <c r="QKC37" s="84"/>
      <c r="QKD37" s="84"/>
      <c r="QKE37" s="84"/>
      <c r="QKF37" s="84"/>
      <c r="QKG37" s="84"/>
      <c r="QKH37" s="84"/>
      <c r="QKI37" s="84"/>
      <c r="QKJ37" s="84"/>
      <c r="QKK37" s="84"/>
      <c r="QKL37" s="84"/>
      <c r="QKM37" s="84"/>
      <c r="QKN37" s="84"/>
      <c r="QKO37" s="84"/>
      <c r="QKP37" s="84"/>
      <c r="QKQ37" s="84"/>
      <c r="QKR37" s="84"/>
      <c r="QKS37" s="84"/>
      <c r="QKT37" s="84"/>
      <c r="QKU37" s="84"/>
      <c r="QKV37" s="84"/>
      <c r="QKW37" s="84"/>
      <c r="QKX37" s="84"/>
      <c r="QKY37" s="84"/>
      <c r="QKZ37" s="84"/>
      <c r="QLA37" s="84"/>
      <c r="QLB37" s="84"/>
      <c r="QLC37" s="84"/>
      <c r="QLD37" s="84"/>
      <c r="QLE37" s="84"/>
      <c r="QLF37" s="84"/>
      <c r="QLG37" s="84"/>
      <c r="QLH37" s="84"/>
      <c r="QLI37" s="84"/>
      <c r="QLJ37" s="84"/>
      <c r="QLK37" s="84"/>
      <c r="QLL37" s="84"/>
      <c r="QLM37" s="84"/>
      <c r="QLN37" s="84"/>
      <c r="QLO37" s="84"/>
      <c r="QLP37" s="84"/>
      <c r="QLQ37" s="84"/>
      <c r="QLR37" s="84"/>
      <c r="QLS37" s="84"/>
      <c r="QLT37" s="84"/>
      <c r="QLU37" s="84"/>
      <c r="QLV37" s="84"/>
      <c r="QLW37" s="84"/>
      <c r="QLX37" s="84"/>
      <c r="QLY37" s="84"/>
      <c r="QLZ37" s="84"/>
      <c r="QMA37" s="84"/>
      <c r="QMB37" s="84"/>
      <c r="QMC37" s="84"/>
      <c r="QMD37" s="84"/>
      <c r="QME37" s="84"/>
      <c r="QMF37" s="84"/>
      <c r="QMG37" s="84"/>
      <c r="QMH37" s="84"/>
      <c r="QMI37" s="84"/>
      <c r="QMJ37" s="84"/>
      <c r="QMK37" s="84"/>
      <c r="QML37" s="84"/>
      <c r="QMM37" s="84"/>
      <c r="QMN37" s="84"/>
      <c r="QMO37" s="84"/>
      <c r="QMP37" s="84"/>
      <c r="QMQ37" s="84"/>
      <c r="QMR37" s="84"/>
      <c r="QMS37" s="84"/>
      <c r="QMT37" s="84"/>
      <c r="QMU37" s="84"/>
      <c r="QMV37" s="84"/>
      <c r="QMW37" s="84"/>
      <c r="QMX37" s="84"/>
      <c r="QMY37" s="84"/>
      <c r="QMZ37" s="84"/>
      <c r="QNA37" s="84"/>
      <c r="QNB37" s="84"/>
      <c r="QNC37" s="84"/>
      <c r="QND37" s="84"/>
      <c r="QNE37" s="84"/>
      <c r="QNF37" s="84"/>
      <c r="QNG37" s="84"/>
      <c r="QNH37" s="84"/>
      <c r="QNI37" s="84"/>
      <c r="QNJ37" s="84"/>
      <c r="QNK37" s="84"/>
      <c r="QNL37" s="84"/>
      <c r="QNM37" s="84"/>
      <c r="QNN37" s="84"/>
      <c r="QNO37" s="84"/>
      <c r="QNP37" s="84"/>
      <c r="QNQ37" s="84"/>
      <c r="QNR37" s="84"/>
      <c r="QNS37" s="84"/>
      <c r="QNT37" s="84"/>
      <c r="QNU37" s="84"/>
      <c r="QNV37" s="84"/>
      <c r="QNW37" s="84"/>
      <c r="QNX37" s="84"/>
      <c r="QNY37" s="84"/>
      <c r="QNZ37" s="84"/>
      <c r="QOA37" s="84"/>
      <c r="QOB37" s="84"/>
      <c r="QOC37" s="84"/>
      <c r="QOD37" s="84"/>
      <c r="QOE37" s="84"/>
      <c r="QOF37" s="84"/>
      <c r="QOG37" s="84"/>
      <c r="QOH37" s="84"/>
      <c r="QOI37" s="84"/>
      <c r="QOJ37" s="84"/>
      <c r="QOK37" s="84"/>
      <c r="QOL37" s="84"/>
      <c r="QOM37" s="84"/>
      <c r="QON37" s="84"/>
      <c r="QOO37" s="84"/>
      <c r="QOP37" s="84"/>
      <c r="QOQ37" s="84"/>
      <c r="QOR37" s="84"/>
      <c r="QOS37" s="84"/>
      <c r="QOT37" s="84"/>
      <c r="QOU37" s="84"/>
      <c r="QOV37" s="84"/>
      <c r="QOW37" s="84"/>
      <c r="QOX37" s="84"/>
      <c r="QOY37" s="84"/>
      <c r="QOZ37" s="84"/>
      <c r="QPA37" s="84"/>
      <c r="QPB37" s="84"/>
      <c r="QPC37" s="84"/>
      <c r="QPD37" s="84"/>
      <c r="QPE37" s="84"/>
      <c r="QPF37" s="84"/>
      <c r="QPG37" s="84"/>
      <c r="QPH37" s="84"/>
      <c r="QPI37" s="84"/>
      <c r="QPJ37" s="84"/>
      <c r="QPK37" s="84"/>
      <c r="QPL37" s="84"/>
      <c r="QPM37" s="84"/>
      <c r="QPN37" s="84"/>
      <c r="QPO37" s="84"/>
      <c r="QPP37" s="84"/>
      <c r="QPQ37" s="84"/>
      <c r="QPR37" s="84"/>
      <c r="QPS37" s="84"/>
      <c r="QPT37" s="84"/>
      <c r="QPU37" s="84"/>
      <c r="QPV37" s="84"/>
      <c r="QPW37" s="84"/>
      <c r="QPX37" s="84"/>
      <c r="QPY37" s="84"/>
      <c r="QPZ37" s="84"/>
      <c r="QQA37" s="84"/>
      <c r="QQB37" s="84"/>
      <c r="QQC37" s="84"/>
      <c r="QQD37" s="84"/>
      <c r="QQE37" s="84"/>
      <c r="QQF37" s="84"/>
      <c r="QQG37" s="84"/>
      <c r="QQH37" s="84"/>
      <c r="QQI37" s="84"/>
      <c r="QQJ37" s="84"/>
      <c r="QQK37" s="84"/>
      <c r="QQL37" s="84"/>
      <c r="QQM37" s="84"/>
      <c r="QQN37" s="84"/>
      <c r="QQO37" s="84"/>
      <c r="QQP37" s="84"/>
      <c r="QQQ37" s="84"/>
      <c r="QQR37" s="84"/>
      <c r="QQS37" s="84"/>
      <c r="QQT37" s="84"/>
      <c r="QQU37" s="84"/>
      <c r="QQV37" s="84"/>
      <c r="QQW37" s="84"/>
      <c r="QQX37" s="84"/>
      <c r="QQY37" s="84"/>
      <c r="QQZ37" s="84"/>
      <c r="QRA37" s="84"/>
      <c r="QRB37" s="84"/>
      <c r="QRC37" s="84"/>
      <c r="QRD37" s="84"/>
      <c r="QRE37" s="84"/>
      <c r="QRF37" s="84"/>
      <c r="QRG37" s="84"/>
      <c r="QRH37" s="84"/>
      <c r="QRI37" s="84"/>
      <c r="QRJ37" s="84"/>
      <c r="QRK37" s="84"/>
      <c r="QRL37" s="84"/>
      <c r="QRM37" s="84"/>
      <c r="QRN37" s="84"/>
      <c r="QRO37" s="84"/>
      <c r="QRP37" s="84"/>
      <c r="QRQ37" s="84"/>
      <c r="QRR37" s="84"/>
      <c r="QRS37" s="84"/>
      <c r="QRT37" s="84"/>
      <c r="QRU37" s="84"/>
      <c r="QRV37" s="84"/>
      <c r="QRW37" s="84"/>
      <c r="QRX37" s="84"/>
      <c r="QRY37" s="84"/>
      <c r="QRZ37" s="84"/>
      <c r="QSA37" s="84"/>
      <c r="QSB37" s="84"/>
      <c r="QSC37" s="84"/>
      <c r="QSD37" s="84"/>
      <c r="QSE37" s="84"/>
      <c r="QSF37" s="84"/>
      <c r="QSG37" s="84"/>
      <c r="QSH37" s="84"/>
      <c r="QSI37" s="84"/>
      <c r="QSJ37" s="84"/>
      <c r="QSK37" s="84"/>
      <c r="QSL37" s="84"/>
      <c r="QSM37" s="84"/>
      <c r="QSN37" s="84"/>
      <c r="QSO37" s="84"/>
      <c r="QSP37" s="84"/>
      <c r="QSQ37" s="84"/>
      <c r="QSR37" s="84"/>
      <c r="QSS37" s="84"/>
      <c r="QST37" s="84"/>
      <c r="QSU37" s="84"/>
      <c r="QSV37" s="84"/>
      <c r="QSW37" s="84"/>
      <c r="QSX37" s="84"/>
      <c r="QSY37" s="84"/>
      <c r="QSZ37" s="84"/>
      <c r="QTA37" s="84"/>
      <c r="QTB37" s="84"/>
      <c r="QTC37" s="84"/>
      <c r="QTD37" s="84"/>
      <c r="QTE37" s="84"/>
      <c r="QTF37" s="84"/>
      <c r="QTG37" s="84"/>
      <c r="QTH37" s="84"/>
      <c r="QTI37" s="84"/>
      <c r="QTJ37" s="84"/>
      <c r="QTK37" s="84"/>
      <c r="QTL37" s="84"/>
      <c r="QTM37" s="84"/>
      <c r="QTN37" s="84"/>
      <c r="QTO37" s="84"/>
      <c r="QTP37" s="84"/>
      <c r="QTQ37" s="84"/>
      <c r="QTR37" s="84"/>
      <c r="QTS37" s="84"/>
      <c r="QTT37" s="84"/>
      <c r="QTU37" s="84"/>
      <c r="QTV37" s="84"/>
      <c r="QTW37" s="84"/>
      <c r="QTX37" s="84"/>
      <c r="QTY37" s="84"/>
      <c r="QTZ37" s="84"/>
      <c r="QUA37" s="84"/>
      <c r="QUB37" s="84"/>
      <c r="QUC37" s="84"/>
      <c r="QUD37" s="84"/>
      <c r="QUE37" s="84"/>
      <c r="QUF37" s="84"/>
      <c r="QUG37" s="84"/>
      <c r="QUH37" s="84"/>
      <c r="QUI37" s="84"/>
      <c r="QUJ37" s="84"/>
      <c r="QUK37" s="84"/>
      <c r="QUL37" s="84"/>
      <c r="QUM37" s="84"/>
      <c r="QUN37" s="84"/>
      <c r="QUO37" s="84"/>
      <c r="QUP37" s="84"/>
      <c r="QUQ37" s="84"/>
      <c r="QUR37" s="84"/>
      <c r="QUS37" s="84"/>
      <c r="QUT37" s="84"/>
      <c r="QUU37" s="84"/>
      <c r="QUV37" s="84"/>
      <c r="QUW37" s="84"/>
      <c r="QUX37" s="84"/>
      <c r="QUY37" s="84"/>
      <c r="QUZ37" s="84"/>
      <c r="QVA37" s="84"/>
      <c r="QVB37" s="84"/>
      <c r="QVC37" s="84"/>
      <c r="QVD37" s="84"/>
      <c r="QVE37" s="84"/>
      <c r="QVF37" s="84"/>
      <c r="QVG37" s="84"/>
      <c r="QVH37" s="84"/>
      <c r="QVI37" s="84"/>
      <c r="QVJ37" s="84"/>
      <c r="QVK37" s="84"/>
      <c r="QVL37" s="84"/>
      <c r="QVM37" s="84"/>
      <c r="QVN37" s="84"/>
      <c r="QVO37" s="84"/>
      <c r="QVP37" s="84"/>
      <c r="QVQ37" s="84"/>
      <c r="QVR37" s="84"/>
      <c r="QVS37" s="84"/>
      <c r="QVT37" s="84"/>
      <c r="QVU37" s="84"/>
      <c r="QVV37" s="84"/>
      <c r="QVW37" s="84"/>
      <c r="QVX37" s="84"/>
      <c r="QVY37" s="84"/>
      <c r="QVZ37" s="84"/>
      <c r="QWA37" s="84"/>
      <c r="QWB37" s="84"/>
      <c r="QWC37" s="84"/>
      <c r="QWD37" s="84"/>
      <c r="QWE37" s="84"/>
      <c r="QWF37" s="84"/>
      <c r="QWG37" s="84"/>
      <c r="QWH37" s="84"/>
      <c r="QWI37" s="84"/>
      <c r="QWJ37" s="84"/>
      <c r="QWK37" s="84"/>
      <c r="QWL37" s="84"/>
      <c r="QWM37" s="84"/>
      <c r="QWN37" s="84"/>
      <c r="QWO37" s="84"/>
      <c r="QWP37" s="84"/>
      <c r="QWQ37" s="84"/>
      <c r="QWR37" s="84"/>
      <c r="QWS37" s="84"/>
      <c r="QWT37" s="84"/>
      <c r="QWU37" s="84"/>
      <c r="QWV37" s="84"/>
      <c r="QWW37" s="84"/>
      <c r="QWX37" s="84"/>
      <c r="QWY37" s="84"/>
      <c r="QWZ37" s="84"/>
      <c r="QXA37" s="84"/>
      <c r="QXB37" s="84"/>
      <c r="QXC37" s="84"/>
      <c r="QXD37" s="84"/>
      <c r="QXE37" s="84"/>
      <c r="QXF37" s="84"/>
      <c r="QXG37" s="84"/>
      <c r="QXH37" s="84"/>
      <c r="QXI37" s="84"/>
      <c r="QXJ37" s="84"/>
      <c r="QXK37" s="84"/>
      <c r="QXL37" s="84"/>
      <c r="QXM37" s="84"/>
      <c r="QXN37" s="84"/>
      <c r="QXO37" s="84"/>
      <c r="QXP37" s="84"/>
      <c r="QXQ37" s="84"/>
      <c r="QXR37" s="84"/>
      <c r="QXS37" s="84"/>
      <c r="QXT37" s="84"/>
      <c r="QXU37" s="84"/>
      <c r="QXV37" s="84"/>
      <c r="QXW37" s="84"/>
      <c r="QXX37" s="84"/>
      <c r="QXY37" s="84"/>
      <c r="QXZ37" s="84"/>
      <c r="QYA37" s="84"/>
      <c r="QYB37" s="84"/>
      <c r="QYC37" s="84"/>
      <c r="QYD37" s="84"/>
      <c r="QYE37" s="84"/>
      <c r="QYF37" s="84"/>
      <c r="QYG37" s="84"/>
      <c r="QYH37" s="84"/>
      <c r="QYI37" s="84"/>
      <c r="QYJ37" s="84"/>
      <c r="QYK37" s="84"/>
      <c r="QYL37" s="84"/>
      <c r="QYM37" s="84"/>
      <c r="QYN37" s="84"/>
      <c r="QYO37" s="84"/>
      <c r="QYP37" s="84"/>
      <c r="QYQ37" s="84"/>
      <c r="QYR37" s="84"/>
      <c r="QYS37" s="84"/>
      <c r="QYT37" s="84"/>
      <c r="QYU37" s="84"/>
      <c r="QYV37" s="84"/>
      <c r="QYW37" s="84"/>
      <c r="QYX37" s="84"/>
      <c r="QYY37" s="84"/>
      <c r="QYZ37" s="84"/>
      <c r="QZA37" s="84"/>
      <c r="QZB37" s="84"/>
      <c r="QZC37" s="84"/>
      <c r="QZD37" s="84"/>
      <c r="QZE37" s="84"/>
      <c r="QZF37" s="84"/>
      <c r="QZG37" s="84"/>
      <c r="QZH37" s="84"/>
      <c r="QZI37" s="84"/>
      <c r="QZJ37" s="84"/>
      <c r="QZK37" s="84"/>
      <c r="QZL37" s="84"/>
      <c r="QZM37" s="84"/>
      <c r="QZN37" s="84"/>
      <c r="QZO37" s="84"/>
      <c r="QZP37" s="84"/>
      <c r="QZQ37" s="84"/>
      <c r="QZR37" s="84"/>
      <c r="QZS37" s="84"/>
      <c r="QZT37" s="84"/>
      <c r="QZU37" s="84"/>
      <c r="QZV37" s="84"/>
      <c r="QZW37" s="84"/>
      <c r="QZX37" s="84"/>
      <c r="QZY37" s="84"/>
      <c r="QZZ37" s="84"/>
      <c r="RAA37" s="84"/>
      <c r="RAB37" s="84"/>
      <c r="RAC37" s="84"/>
      <c r="RAD37" s="84"/>
      <c r="RAE37" s="84"/>
      <c r="RAF37" s="84"/>
      <c r="RAG37" s="84"/>
      <c r="RAH37" s="84"/>
      <c r="RAI37" s="84"/>
      <c r="RAJ37" s="84"/>
      <c r="RAK37" s="84"/>
      <c r="RAL37" s="84"/>
      <c r="RAM37" s="84"/>
      <c r="RAN37" s="84"/>
      <c r="RAO37" s="84"/>
      <c r="RAP37" s="84"/>
      <c r="RAQ37" s="84"/>
      <c r="RAR37" s="84"/>
      <c r="RAS37" s="84"/>
      <c r="RAT37" s="84"/>
      <c r="RAU37" s="84"/>
      <c r="RAV37" s="84"/>
      <c r="RAW37" s="84"/>
      <c r="RAX37" s="84"/>
      <c r="RAY37" s="84"/>
      <c r="RAZ37" s="84"/>
      <c r="RBA37" s="84"/>
      <c r="RBB37" s="84"/>
      <c r="RBC37" s="84"/>
      <c r="RBD37" s="84"/>
      <c r="RBE37" s="84"/>
      <c r="RBF37" s="84"/>
      <c r="RBG37" s="84"/>
      <c r="RBH37" s="84"/>
      <c r="RBI37" s="84"/>
      <c r="RBJ37" s="84"/>
      <c r="RBK37" s="84"/>
      <c r="RBL37" s="84"/>
      <c r="RBM37" s="84"/>
      <c r="RBN37" s="84"/>
      <c r="RBO37" s="84"/>
      <c r="RBP37" s="84"/>
      <c r="RBQ37" s="84"/>
      <c r="RBR37" s="84"/>
      <c r="RBS37" s="84"/>
      <c r="RBT37" s="84"/>
      <c r="RBU37" s="84"/>
      <c r="RBV37" s="84"/>
      <c r="RBW37" s="84"/>
      <c r="RBX37" s="84"/>
      <c r="RBY37" s="84"/>
      <c r="RBZ37" s="84"/>
      <c r="RCA37" s="84"/>
      <c r="RCB37" s="84"/>
      <c r="RCC37" s="84"/>
      <c r="RCD37" s="84"/>
      <c r="RCE37" s="84"/>
      <c r="RCF37" s="84"/>
      <c r="RCG37" s="84"/>
      <c r="RCH37" s="84"/>
      <c r="RCI37" s="84"/>
      <c r="RCJ37" s="84"/>
      <c r="RCK37" s="84"/>
      <c r="RCL37" s="84"/>
      <c r="RCM37" s="84"/>
      <c r="RCN37" s="84"/>
      <c r="RCO37" s="84"/>
      <c r="RCP37" s="84"/>
      <c r="RCQ37" s="84"/>
      <c r="RCR37" s="84"/>
      <c r="RCS37" s="84"/>
      <c r="RCT37" s="84"/>
      <c r="RCU37" s="84"/>
      <c r="RCV37" s="84"/>
      <c r="RCW37" s="84"/>
      <c r="RCX37" s="84"/>
      <c r="RCY37" s="84"/>
      <c r="RCZ37" s="84"/>
      <c r="RDA37" s="84"/>
      <c r="RDB37" s="84"/>
      <c r="RDC37" s="84"/>
      <c r="RDD37" s="84"/>
      <c r="RDE37" s="84"/>
      <c r="RDF37" s="84"/>
      <c r="RDG37" s="84"/>
      <c r="RDH37" s="84"/>
      <c r="RDI37" s="84"/>
      <c r="RDJ37" s="84"/>
      <c r="RDK37" s="84"/>
      <c r="RDL37" s="84"/>
      <c r="RDM37" s="84"/>
      <c r="RDN37" s="84"/>
      <c r="RDO37" s="84"/>
      <c r="RDP37" s="84"/>
      <c r="RDQ37" s="84"/>
      <c r="RDR37" s="84"/>
      <c r="RDS37" s="84"/>
      <c r="RDT37" s="84"/>
      <c r="RDU37" s="84"/>
      <c r="RDV37" s="84"/>
      <c r="RDW37" s="84"/>
      <c r="RDX37" s="84"/>
      <c r="RDY37" s="84"/>
      <c r="RDZ37" s="84"/>
      <c r="REA37" s="84"/>
      <c r="REB37" s="84"/>
      <c r="REC37" s="84"/>
      <c r="RED37" s="84"/>
      <c r="REE37" s="84"/>
      <c r="REF37" s="84"/>
      <c r="REG37" s="84"/>
      <c r="REH37" s="84"/>
      <c r="REI37" s="84"/>
      <c r="REJ37" s="84"/>
      <c r="REK37" s="84"/>
      <c r="REL37" s="84"/>
      <c r="REM37" s="84"/>
      <c r="REN37" s="84"/>
      <c r="REO37" s="84"/>
      <c r="REP37" s="84"/>
      <c r="REQ37" s="84"/>
      <c r="RER37" s="84"/>
      <c r="RES37" s="84"/>
      <c r="RET37" s="84"/>
      <c r="REU37" s="84"/>
      <c r="REV37" s="84"/>
      <c r="REW37" s="84"/>
      <c r="REX37" s="84"/>
      <c r="REY37" s="84"/>
      <c r="REZ37" s="84"/>
      <c r="RFA37" s="84"/>
      <c r="RFB37" s="84"/>
      <c r="RFC37" s="84"/>
      <c r="RFD37" s="84"/>
      <c r="RFE37" s="84"/>
      <c r="RFF37" s="84"/>
      <c r="RFG37" s="84"/>
      <c r="RFH37" s="84"/>
      <c r="RFI37" s="84"/>
      <c r="RFJ37" s="84"/>
      <c r="RFK37" s="84"/>
      <c r="RFL37" s="84"/>
      <c r="RFM37" s="84"/>
      <c r="RFN37" s="84"/>
      <c r="RFO37" s="84"/>
      <c r="RFP37" s="84"/>
      <c r="RFQ37" s="84"/>
      <c r="RFR37" s="84"/>
      <c r="RFS37" s="84"/>
      <c r="RFT37" s="84"/>
      <c r="RFU37" s="84"/>
      <c r="RFV37" s="84"/>
      <c r="RFW37" s="84"/>
      <c r="RFX37" s="84"/>
      <c r="RFY37" s="84"/>
      <c r="RFZ37" s="84"/>
      <c r="RGA37" s="84"/>
      <c r="RGB37" s="84"/>
      <c r="RGC37" s="84"/>
      <c r="RGD37" s="84"/>
      <c r="RGE37" s="84"/>
      <c r="RGF37" s="84"/>
      <c r="RGG37" s="84"/>
      <c r="RGH37" s="84"/>
      <c r="RGI37" s="84"/>
      <c r="RGJ37" s="84"/>
      <c r="RGK37" s="84"/>
      <c r="RGL37" s="84"/>
      <c r="RGM37" s="84"/>
      <c r="RGN37" s="84"/>
      <c r="RGO37" s="84"/>
      <c r="RGP37" s="84"/>
      <c r="RGQ37" s="84"/>
      <c r="RGR37" s="84"/>
      <c r="RGS37" s="84"/>
      <c r="RGT37" s="84"/>
      <c r="RGU37" s="84"/>
      <c r="RGV37" s="84"/>
      <c r="RGW37" s="84"/>
      <c r="RGX37" s="84"/>
      <c r="RGY37" s="84"/>
      <c r="RGZ37" s="84"/>
      <c r="RHA37" s="84"/>
      <c r="RHB37" s="84"/>
      <c r="RHC37" s="84"/>
      <c r="RHD37" s="84"/>
      <c r="RHE37" s="84"/>
      <c r="RHF37" s="84"/>
      <c r="RHG37" s="84"/>
      <c r="RHH37" s="84"/>
      <c r="RHI37" s="84"/>
      <c r="RHJ37" s="84"/>
      <c r="RHK37" s="84"/>
      <c r="RHL37" s="84"/>
      <c r="RHM37" s="84"/>
      <c r="RHN37" s="84"/>
      <c r="RHO37" s="84"/>
      <c r="RHP37" s="84"/>
      <c r="RHQ37" s="84"/>
      <c r="RHR37" s="84"/>
      <c r="RHS37" s="84"/>
      <c r="RHT37" s="84"/>
      <c r="RHU37" s="84"/>
      <c r="RHV37" s="84"/>
      <c r="RHW37" s="84"/>
      <c r="RHX37" s="84"/>
      <c r="RHY37" s="84"/>
      <c r="RHZ37" s="84"/>
      <c r="RIA37" s="84"/>
      <c r="RIB37" s="84"/>
      <c r="RIC37" s="84"/>
      <c r="RID37" s="84"/>
      <c r="RIE37" s="84"/>
      <c r="RIF37" s="84"/>
      <c r="RIG37" s="84"/>
      <c r="RIH37" s="84"/>
      <c r="RII37" s="84"/>
      <c r="RIJ37" s="84"/>
      <c r="RIK37" s="84"/>
      <c r="RIL37" s="84"/>
      <c r="RIM37" s="84"/>
      <c r="RIN37" s="84"/>
      <c r="RIO37" s="84"/>
      <c r="RIP37" s="84"/>
      <c r="RIQ37" s="84"/>
      <c r="RIR37" s="84"/>
      <c r="RIS37" s="84"/>
      <c r="RIT37" s="84"/>
      <c r="RIU37" s="84"/>
      <c r="RIV37" s="84"/>
      <c r="RIW37" s="84"/>
      <c r="RIX37" s="84"/>
      <c r="RIY37" s="84"/>
      <c r="RIZ37" s="84"/>
      <c r="RJA37" s="84"/>
      <c r="RJB37" s="84"/>
      <c r="RJC37" s="84"/>
      <c r="RJD37" s="84"/>
      <c r="RJE37" s="84"/>
      <c r="RJF37" s="84"/>
      <c r="RJG37" s="84"/>
      <c r="RJH37" s="84"/>
      <c r="RJI37" s="84"/>
      <c r="RJJ37" s="84"/>
      <c r="RJK37" s="84"/>
      <c r="RJL37" s="84"/>
      <c r="RJM37" s="84"/>
      <c r="RJN37" s="84"/>
      <c r="RJO37" s="84"/>
      <c r="RJP37" s="84"/>
      <c r="RJQ37" s="84"/>
      <c r="RJR37" s="84"/>
      <c r="RJS37" s="84"/>
      <c r="RJT37" s="84"/>
      <c r="RJU37" s="84"/>
      <c r="RJV37" s="84"/>
      <c r="RJW37" s="84"/>
      <c r="RJX37" s="84"/>
      <c r="RJY37" s="84"/>
      <c r="RJZ37" s="84"/>
      <c r="RKA37" s="84"/>
      <c r="RKB37" s="84"/>
      <c r="RKC37" s="84"/>
      <c r="RKD37" s="84"/>
      <c r="RKE37" s="84"/>
      <c r="RKF37" s="84"/>
      <c r="RKG37" s="84"/>
      <c r="RKH37" s="84"/>
      <c r="RKI37" s="84"/>
      <c r="RKJ37" s="84"/>
      <c r="RKK37" s="84"/>
      <c r="RKL37" s="84"/>
      <c r="RKM37" s="84"/>
      <c r="RKN37" s="84"/>
      <c r="RKO37" s="84"/>
      <c r="RKP37" s="84"/>
      <c r="RKQ37" s="84"/>
      <c r="RKR37" s="84"/>
      <c r="RKS37" s="84"/>
      <c r="RKT37" s="84"/>
      <c r="RKU37" s="84"/>
      <c r="RKV37" s="84"/>
      <c r="RKW37" s="84"/>
      <c r="RKX37" s="84"/>
      <c r="RKY37" s="84"/>
      <c r="RKZ37" s="84"/>
      <c r="RLA37" s="84"/>
      <c r="RLB37" s="84"/>
      <c r="RLC37" s="84"/>
      <c r="RLD37" s="84"/>
      <c r="RLE37" s="84"/>
      <c r="RLF37" s="84"/>
      <c r="RLG37" s="84"/>
      <c r="RLH37" s="84"/>
      <c r="RLI37" s="84"/>
      <c r="RLJ37" s="84"/>
      <c r="RLK37" s="84"/>
      <c r="RLL37" s="84"/>
      <c r="RLM37" s="84"/>
      <c r="RLN37" s="84"/>
      <c r="RLO37" s="84"/>
      <c r="RLP37" s="84"/>
      <c r="RLQ37" s="84"/>
      <c r="RLR37" s="84"/>
      <c r="RLS37" s="84"/>
      <c r="RLT37" s="84"/>
      <c r="RLU37" s="84"/>
      <c r="RLV37" s="84"/>
      <c r="RLW37" s="84"/>
      <c r="RLX37" s="84"/>
      <c r="RLY37" s="84"/>
      <c r="RLZ37" s="84"/>
      <c r="RMA37" s="84"/>
      <c r="RMB37" s="84"/>
      <c r="RMC37" s="84"/>
      <c r="RMD37" s="84"/>
      <c r="RME37" s="84"/>
      <c r="RMF37" s="84"/>
      <c r="RMG37" s="84"/>
      <c r="RMH37" s="84"/>
      <c r="RMI37" s="84"/>
      <c r="RMJ37" s="84"/>
      <c r="RMK37" s="84"/>
      <c r="RML37" s="84"/>
      <c r="RMM37" s="84"/>
      <c r="RMN37" s="84"/>
      <c r="RMO37" s="84"/>
      <c r="RMP37" s="84"/>
      <c r="RMQ37" s="84"/>
      <c r="RMR37" s="84"/>
      <c r="RMS37" s="84"/>
      <c r="RMT37" s="84"/>
      <c r="RMU37" s="84"/>
      <c r="RMV37" s="84"/>
      <c r="RMW37" s="84"/>
      <c r="RMX37" s="84"/>
      <c r="RMY37" s="84"/>
      <c r="RMZ37" s="84"/>
      <c r="RNA37" s="84"/>
      <c r="RNB37" s="84"/>
      <c r="RNC37" s="84"/>
      <c r="RND37" s="84"/>
      <c r="RNE37" s="84"/>
      <c r="RNF37" s="84"/>
      <c r="RNG37" s="84"/>
      <c r="RNH37" s="84"/>
      <c r="RNI37" s="84"/>
      <c r="RNJ37" s="84"/>
      <c r="RNK37" s="84"/>
      <c r="RNL37" s="84"/>
      <c r="RNM37" s="84"/>
      <c r="RNN37" s="84"/>
      <c r="RNO37" s="84"/>
      <c r="RNP37" s="84"/>
      <c r="RNQ37" s="84"/>
      <c r="RNR37" s="84"/>
      <c r="RNS37" s="84"/>
      <c r="RNT37" s="84"/>
      <c r="RNU37" s="84"/>
      <c r="RNV37" s="84"/>
      <c r="RNW37" s="84"/>
      <c r="RNX37" s="84"/>
      <c r="RNY37" s="84"/>
      <c r="RNZ37" s="84"/>
      <c r="ROA37" s="84"/>
      <c r="ROB37" s="84"/>
      <c r="ROC37" s="84"/>
      <c r="ROD37" s="84"/>
      <c r="ROE37" s="84"/>
      <c r="ROF37" s="84"/>
      <c r="ROG37" s="84"/>
      <c r="ROH37" s="84"/>
      <c r="ROI37" s="84"/>
      <c r="ROJ37" s="84"/>
      <c r="ROK37" s="84"/>
      <c r="ROL37" s="84"/>
      <c r="ROM37" s="84"/>
      <c r="RON37" s="84"/>
      <c r="ROO37" s="84"/>
      <c r="ROP37" s="84"/>
      <c r="ROQ37" s="84"/>
      <c r="ROR37" s="84"/>
      <c r="ROS37" s="84"/>
      <c r="ROT37" s="84"/>
      <c r="ROU37" s="84"/>
      <c r="ROV37" s="84"/>
      <c r="ROW37" s="84"/>
      <c r="ROX37" s="84"/>
      <c r="ROY37" s="84"/>
      <c r="ROZ37" s="84"/>
      <c r="RPA37" s="84"/>
      <c r="RPB37" s="84"/>
      <c r="RPC37" s="84"/>
      <c r="RPD37" s="84"/>
      <c r="RPE37" s="84"/>
      <c r="RPF37" s="84"/>
      <c r="RPG37" s="84"/>
      <c r="RPH37" s="84"/>
      <c r="RPI37" s="84"/>
      <c r="RPJ37" s="84"/>
      <c r="RPK37" s="84"/>
      <c r="RPL37" s="84"/>
      <c r="RPM37" s="84"/>
      <c r="RPN37" s="84"/>
      <c r="RPO37" s="84"/>
      <c r="RPP37" s="84"/>
      <c r="RPQ37" s="84"/>
      <c r="RPR37" s="84"/>
      <c r="RPS37" s="84"/>
      <c r="RPT37" s="84"/>
      <c r="RPU37" s="84"/>
      <c r="RPV37" s="84"/>
      <c r="RPW37" s="84"/>
      <c r="RPX37" s="84"/>
      <c r="RPY37" s="84"/>
      <c r="RPZ37" s="84"/>
      <c r="RQA37" s="84"/>
      <c r="RQB37" s="84"/>
      <c r="RQC37" s="84"/>
      <c r="RQD37" s="84"/>
      <c r="RQE37" s="84"/>
      <c r="RQF37" s="84"/>
      <c r="RQG37" s="84"/>
      <c r="RQH37" s="84"/>
      <c r="RQI37" s="84"/>
      <c r="RQJ37" s="84"/>
      <c r="RQK37" s="84"/>
      <c r="RQL37" s="84"/>
      <c r="RQM37" s="84"/>
      <c r="RQN37" s="84"/>
      <c r="RQO37" s="84"/>
      <c r="RQP37" s="84"/>
      <c r="RQQ37" s="84"/>
      <c r="RQR37" s="84"/>
      <c r="RQS37" s="84"/>
      <c r="RQT37" s="84"/>
      <c r="RQU37" s="84"/>
      <c r="RQV37" s="84"/>
      <c r="RQW37" s="84"/>
      <c r="RQX37" s="84"/>
      <c r="RQY37" s="84"/>
      <c r="RQZ37" s="84"/>
      <c r="RRA37" s="84"/>
      <c r="RRB37" s="84"/>
      <c r="RRC37" s="84"/>
      <c r="RRD37" s="84"/>
      <c r="RRE37" s="84"/>
      <c r="RRF37" s="84"/>
      <c r="RRG37" s="84"/>
      <c r="RRH37" s="84"/>
      <c r="RRI37" s="84"/>
      <c r="RRJ37" s="84"/>
      <c r="RRK37" s="84"/>
      <c r="RRL37" s="84"/>
      <c r="RRM37" s="84"/>
      <c r="RRN37" s="84"/>
      <c r="RRO37" s="84"/>
      <c r="RRP37" s="84"/>
      <c r="RRQ37" s="84"/>
      <c r="RRR37" s="84"/>
      <c r="RRS37" s="84"/>
      <c r="RRT37" s="84"/>
      <c r="RRU37" s="84"/>
      <c r="RRV37" s="84"/>
      <c r="RRW37" s="84"/>
      <c r="RRX37" s="84"/>
      <c r="RRY37" s="84"/>
      <c r="RRZ37" s="84"/>
      <c r="RSA37" s="84"/>
      <c r="RSB37" s="84"/>
      <c r="RSC37" s="84"/>
      <c r="RSD37" s="84"/>
      <c r="RSE37" s="84"/>
      <c r="RSF37" s="84"/>
      <c r="RSG37" s="84"/>
      <c r="RSH37" s="84"/>
      <c r="RSI37" s="84"/>
      <c r="RSJ37" s="84"/>
      <c r="RSK37" s="84"/>
      <c r="RSL37" s="84"/>
      <c r="RSM37" s="84"/>
      <c r="RSN37" s="84"/>
      <c r="RSO37" s="84"/>
      <c r="RSP37" s="84"/>
      <c r="RSQ37" s="84"/>
      <c r="RSR37" s="84"/>
      <c r="RSS37" s="84"/>
      <c r="RST37" s="84"/>
      <c r="RSU37" s="84"/>
      <c r="RSV37" s="84"/>
      <c r="RSW37" s="84"/>
      <c r="RSX37" s="84"/>
      <c r="RSY37" s="84"/>
      <c r="RSZ37" s="84"/>
      <c r="RTA37" s="84"/>
      <c r="RTB37" s="84"/>
      <c r="RTC37" s="84"/>
      <c r="RTD37" s="84"/>
      <c r="RTE37" s="84"/>
      <c r="RTF37" s="84"/>
      <c r="RTG37" s="84"/>
      <c r="RTH37" s="84"/>
      <c r="RTI37" s="84"/>
      <c r="RTJ37" s="84"/>
      <c r="RTK37" s="84"/>
      <c r="RTL37" s="84"/>
      <c r="RTM37" s="84"/>
      <c r="RTN37" s="84"/>
      <c r="RTO37" s="84"/>
      <c r="RTP37" s="84"/>
      <c r="RTQ37" s="84"/>
      <c r="RTR37" s="84"/>
      <c r="RTS37" s="84"/>
      <c r="RTT37" s="84"/>
      <c r="RTU37" s="84"/>
      <c r="RTV37" s="84"/>
      <c r="RTW37" s="84"/>
      <c r="RTX37" s="84"/>
      <c r="RTY37" s="84"/>
      <c r="RTZ37" s="84"/>
      <c r="RUA37" s="84"/>
      <c r="RUB37" s="84"/>
      <c r="RUC37" s="84"/>
      <c r="RUD37" s="84"/>
      <c r="RUE37" s="84"/>
      <c r="RUF37" s="84"/>
      <c r="RUG37" s="84"/>
      <c r="RUH37" s="84"/>
      <c r="RUI37" s="84"/>
      <c r="RUJ37" s="84"/>
      <c r="RUK37" s="84"/>
      <c r="RUL37" s="84"/>
      <c r="RUM37" s="84"/>
      <c r="RUN37" s="84"/>
      <c r="RUO37" s="84"/>
      <c r="RUP37" s="84"/>
      <c r="RUQ37" s="84"/>
      <c r="RUR37" s="84"/>
      <c r="RUS37" s="84"/>
      <c r="RUT37" s="84"/>
      <c r="RUU37" s="84"/>
      <c r="RUV37" s="84"/>
      <c r="RUW37" s="84"/>
      <c r="RUX37" s="84"/>
      <c r="RUY37" s="84"/>
      <c r="RUZ37" s="84"/>
      <c r="RVA37" s="84"/>
      <c r="RVB37" s="84"/>
      <c r="RVC37" s="84"/>
      <c r="RVD37" s="84"/>
      <c r="RVE37" s="84"/>
      <c r="RVF37" s="84"/>
      <c r="RVG37" s="84"/>
      <c r="RVH37" s="84"/>
      <c r="RVI37" s="84"/>
      <c r="RVJ37" s="84"/>
      <c r="RVK37" s="84"/>
      <c r="RVL37" s="84"/>
      <c r="RVM37" s="84"/>
      <c r="RVN37" s="84"/>
      <c r="RVO37" s="84"/>
      <c r="RVP37" s="84"/>
      <c r="RVQ37" s="84"/>
      <c r="RVR37" s="84"/>
      <c r="RVS37" s="84"/>
      <c r="RVT37" s="84"/>
      <c r="RVU37" s="84"/>
      <c r="RVV37" s="84"/>
      <c r="RVW37" s="84"/>
      <c r="RVX37" s="84"/>
      <c r="RVY37" s="84"/>
      <c r="RVZ37" s="84"/>
      <c r="RWA37" s="84"/>
      <c r="RWB37" s="84"/>
      <c r="RWC37" s="84"/>
      <c r="RWD37" s="84"/>
      <c r="RWE37" s="84"/>
      <c r="RWF37" s="84"/>
      <c r="RWG37" s="84"/>
      <c r="RWH37" s="84"/>
      <c r="RWI37" s="84"/>
      <c r="RWJ37" s="84"/>
      <c r="RWK37" s="84"/>
      <c r="RWL37" s="84"/>
      <c r="RWM37" s="84"/>
      <c r="RWN37" s="84"/>
      <c r="RWO37" s="84"/>
      <c r="RWP37" s="84"/>
      <c r="RWQ37" s="84"/>
      <c r="RWR37" s="84"/>
      <c r="RWS37" s="84"/>
      <c r="RWT37" s="84"/>
      <c r="RWU37" s="84"/>
      <c r="RWV37" s="84"/>
      <c r="RWW37" s="84"/>
      <c r="RWX37" s="84"/>
      <c r="RWY37" s="84"/>
      <c r="RWZ37" s="84"/>
      <c r="RXA37" s="84"/>
      <c r="RXB37" s="84"/>
      <c r="RXC37" s="84"/>
      <c r="RXD37" s="84"/>
      <c r="RXE37" s="84"/>
      <c r="RXF37" s="84"/>
      <c r="RXG37" s="84"/>
      <c r="RXH37" s="84"/>
      <c r="RXI37" s="84"/>
      <c r="RXJ37" s="84"/>
      <c r="RXK37" s="84"/>
      <c r="RXL37" s="84"/>
      <c r="RXM37" s="84"/>
      <c r="RXN37" s="84"/>
      <c r="RXO37" s="84"/>
      <c r="RXP37" s="84"/>
      <c r="RXQ37" s="84"/>
      <c r="RXR37" s="84"/>
      <c r="RXS37" s="84"/>
      <c r="RXT37" s="84"/>
      <c r="RXU37" s="84"/>
      <c r="RXV37" s="84"/>
      <c r="RXW37" s="84"/>
      <c r="RXX37" s="84"/>
      <c r="RXY37" s="84"/>
      <c r="RXZ37" s="84"/>
      <c r="RYA37" s="84"/>
      <c r="RYB37" s="84"/>
      <c r="RYC37" s="84"/>
      <c r="RYD37" s="84"/>
      <c r="RYE37" s="84"/>
      <c r="RYF37" s="84"/>
      <c r="RYG37" s="84"/>
      <c r="RYH37" s="84"/>
      <c r="RYI37" s="84"/>
      <c r="RYJ37" s="84"/>
      <c r="RYK37" s="84"/>
      <c r="RYL37" s="84"/>
      <c r="RYM37" s="84"/>
      <c r="RYN37" s="84"/>
      <c r="RYO37" s="84"/>
      <c r="RYP37" s="84"/>
      <c r="RYQ37" s="84"/>
      <c r="RYR37" s="84"/>
      <c r="RYS37" s="84"/>
      <c r="RYT37" s="84"/>
      <c r="RYU37" s="84"/>
      <c r="RYV37" s="84"/>
      <c r="RYW37" s="84"/>
      <c r="RYX37" s="84"/>
      <c r="RYY37" s="84"/>
      <c r="RYZ37" s="84"/>
      <c r="RZA37" s="84"/>
      <c r="RZB37" s="84"/>
      <c r="RZC37" s="84"/>
      <c r="RZD37" s="84"/>
      <c r="RZE37" s="84"/>
      <c r="RZF37" s="84"/>
      <c r="RZG37" s="84"/>
      <c r="RZH37" s="84"/>
      <c r="RZI37" s="84"/>
      <c r="RZJ37" s="84"/>
      <c r="RZK37" s="84"/>
      <c r="RZL37" s="84"/>
      <c r="RZM37" s="84"/>
      <c r="RZN37" s="84"/>
      <c r="RZO37" s="84"/>
      <c r="RZP37" s="84"/>
      <c r="RZQ37" s="84"/>
      <c r="RZR37" s="84"/>
      <c r="RZS37" s="84"/>
      <c r="RZT37" s="84"/>
      <c r="RZU37" s="84"/>
      <c r="RZV37" s="84"/>
      <c r="RZW37" s="84"/>
      <c r="RZX37" s="84"/>
      <c r="RZY37" s="84"/>
      <c r="RZZ37" s="84"/>
      <c r="SAA37" s="84"/>
      <c r="SAB37" s="84"/>
      <c r="SAC37" s="84"/>
      <c r="SAD37" s="84"/>
      <c r="SAE37" s="84"/>
      <c r="SAF37" s="84"/>
      <c r="SAG37" s="84"/>
      <c r="SAH37" s="84"/>
      <c r="SAI37" s="84"/>
      <c r="SAJ37" s="84"/>
      <c r="SAK37" s="84"/>
      <c r="SAL37" s="84"/>
      <c r="SAM37" s="84"/>
      <c r="SAN37" s="84"/>
      <c r="SAO37" s="84"/>
      <c r="SAP37" s="84"/>
      <c r="SAQ37" s="84"/>
      <c r="SAR37" s="84"/>
      <c r="SAS37" s="84"/>
      <c r="SAT37" s="84"/>
      <c r="SAU37" s="84"/>
      <c r="SAV37" s="84"/>
      <c r="SAW37" s="84"/>
      <c r="SAX37" s="84"/>
      <c r="SAY37" s="84"/>
      <c r="SAZ37" s="84"/>
      <c r="SBA37" s="84"/>
      <c r="SBB37" s="84"/>
      <c r="SBC37" s="84"/>
      <c r="SBD37" s="84"/>
      <c r="SBE37" s="84"/>
      <c r="SBF37" s="84"/>
      <c r="SBG37" s="84"/>
      <c r="SBH37" s="84"/>
      <c r="SBI37" s="84"/>
      <c r="SBJ37" s="84"/>
      <c r="SBK37" s="84"/>
      <c r="SBL37" s="84"/>
      <c r="SBM37" s="84"/>
      <c r="SBN37" s="84"/>
      <c r="SBO37" s="84"/>
      <c r="SBP37" s="84"/>
      <c r="SBQ37" s="84"/>
      <c r="SBR37" s="84"/>
      <c r="SBS37" s="84"/>
      <c r="SBT37" s="84"/>
      <c r="SBU37" s="84"/>
      <c r="SBV37" s="84"/>
      <c r="SBW37" s="84"/>
      <c r="SBX37" s="84"/>
      <c r="SBY37" s="84"/>
      <c r="SBZ37" s="84"/>
      <c r="SCA37" s="84"/>
      <c r="SCB37" s="84"/>
      <c r="SCC37" s="84"/>
      <c r="SCD37" s="84"/>
      <c r="SCE37" s="84"/>
      <c r="SCF37" s="84"/>
      <c r="SCG37" s="84"/>
      <c r="SCH37" s="84"/>
      <c r="SCI37" s="84"/>
      <c r="SCJ37" s="84"/>
      <c r="SCK37" s="84"/>
      <c r="SCL37" s="84"/>
      <c r="SCM37" s="84"/>
      <c r="SCN37" s="84"/>
      <c r="SCO37" s="84"/>
      <c r="SCP37" s="84"/>
      <c r="SCQ37" s="84"/>
      <c r="SCR37" s="84"/>
      <c r="SCS37" s="84"/>
      <c r="SCT37" s="84"/>
      <c r="SCU37" s="84"/>
      <c r="SCV37" s="84"/>
      <c r="SCW37" s="84"/>
      <c r="SCX37" s="84"/>
      <c r="SCY37" s="84"/>
      <c r="SCZ37" s="84"/>
      <c r="SDA37" s="84"/>
      <c r="SDB37" s="84"/>
      <c r="SDC37" s="84"/>
      <c r="SDD37" s="84"/>
      <c r="SDE37" s="84"/>
      <c r="SDF37" s="84"/>
      <c r="SDG37" s="84"/>
      <c r="SDH37" s="84"/>
      <c r="SDI37" s="84"/>
      <c r="SDJ37" s="84"/>
      <c r="SDK37" s="84"/>
      <c r="SDL37" s="84"/>
      <c r="SDM37" s="84"/>
      <c r="SDN37" s="84"/>
      <c r="SDO37" s="84"/>
      <c r="SDP37" s="84"/>
      <c r="SDQ37" s="84"/>
      <c r="SDR37" s="84"/>
      <c r="SDS37" s="84"/>
      <c r="SDT37" s="84"/>
      <c r="SDU37" s="84"/>
      <c r="SDV37" s="84"/>
      <c r="SDW37" s="84"/>
      <c r="SDX37" s="84"/>
      <c r="SDY37" s="84"/>
      <c r="SDZ37" s="84"/>
      <c r="SEA37" s="84"/>
      <c r="SEB37" s="84"/>
      <c r="SEC37" s="84"/>
      <c r="SED37" s="84"/>
      <c r="SEE37" s="84"/>
      <c r="SEF37" s="84"/>
      <c r="SEG37" s="84"/>
      <c r="SEH37" s="84"/>
      <c r="SEI37" s="84"/>
      <c r="SEJ37" s="84"/>
      <c r="SEK37" s="84"/>
      <c r="SEL37" s="84"/>
      <c r="SEM37" s="84"/>
      <c r="SEN37" s="84"/>
      <c r="SEO37" s="84"/>
      <c r="SEP37" s="84"/>
      <c r="SEQ37" s="84"/>
      <c r="SER37" s="84"/>
      <c r="SES37" s="84"/>
      <c r="SET37" s="84"/>
      <c r="SEU37" s="84"/>
      <c r="SEV37" s="84"/>
      <c r="SEW37" s="84"/>
      <c r="SEX37" s="84"/>
      <c r="SEY37" s="84"/>
      <c r="SEZ37" s="84"/>
      <c r="SFA37" s="84"/>
      <c r="SFB37" s="84"/>
      <c r="SFC37" s="84"/>
      <c r="SFD37" s="84"/>
      <c r="SFE37" s="84"/>
      <c r="SFF37" s="84"/>
      <c r="SFG37" s="84"/>
      <c r="SFH37" s="84"/>
      <c r="SFI37" s="84"/>
      <c r="SFJ37" s="84"/>
      <c r="SFK37" s="84"/>
      <c r="SFL37" s="84"/>
      <c r="SFM37" s="84"/>
      <c r="SFN37" s="84"/>
      <c r="SFO37" s="84"/>
      <c r="SFP37" s="84"/>
      <c r="SFQ37" s="84"/>
      <c r="SFR37" s="84"/>
      <c r="SFS37" s="84"/>
      <c r="SFT37" s="84"/>
      <c r="SFU37" s="84"/>
      <c r="SFV37" s="84"/>
      <c r="SFW37" s="84"/>
      <c r="SFX37" s="84"/>
      <c r="SFY37" s="84"/>
      <c r="SFZ37" s="84"/>
      <c r="SGA37" s="84"/>
      <c r="SGB37" s="84"/>
      <c r="SGC37" s="84"/>
      <c r="SGD37" s="84"/>
      <c r="SGE37" s="84"/>
      <c r="SGF37" s="84"/>
      <c r="SGG37" s="84"/>
      <c r="SGH37" s="84"/>
      <c r="SGI37" s="84"/>
      <c r="SGJ37" s="84"/>
      <c r="SGK37" s="84"/>
      <c r="SGL37" s="84"/>
      <c r="SGM37" s="84"/>
      <c r="SGN37" s="84"/>
      <c r="SGO37" s="84"/>
      <c r="SGP37" s="84"/>
      <c r="SGQ37" s="84"/>
      <c r="SGR37" s="84"/>
      <c r="SGS37" s="84"/>
      <c r="SGT37" s="84"/>
      <c r="SGU37" s="84"/>
      <c r="SGV37" s="84"/>
      <c r="SGW37" s="84"/>
      <c r="SGX37" s="84"/>
      <c r="SGY37" s="84"/>
      <c r="SGZ37" s="84"/>
      <c r="SHA37" s="84"/>
      <c r="SHB37" s="84"/>
      <c r="SHC37" s="84"/>
      <c r="SHD37" s="84"/>
      <c r="SHE37" s="84"/>
      <c r="SHF37" s="84"/>
      <c r="SHG37" s="84"/>
      <c r="SHH37" s="84"/>
      <c r="SHI37" s="84"/>
      <c r="SHJ37" s="84"/>
      <c r="SHK37" s="84"/>
      <c r="SHL37" s="84"/>
      <c r="SHM37" s="84"/>
      <c r="SHN37" s="84"/>
      <c r="SHO37" s="84"/>
      <c r="SHP37" s="84"/>
      <c r="SHQ37" s="84"/>
      <c r="SHR37" s="84"/>
      <c r="SHS37" s="84"/>
      <c r="SHT37" s="84"/>
      <c r="SHU37" s="84"/>
      <c r="SHV37" s="84"/>
      <c r="SHW37" s="84"/>
      <c r="SHX37" s="84"/>
      <c r="SHY37" s="84"/>
      <c r="SHZ37" s="84"/>
      <c r="SIA37" s="84"/>
      <c r="SIB37" s="84"/>
      <c r="SIC37" s="84"/>
      <c r="SID37" s="84"/>
      <c r="SIE37" s="84"/>
      <c r="SIF37" s="84"/>
      <c r="SIG37" s="84"/>
      <c r="SIH37" s="84"/>
      <c r="SII37" s="84"/>
      <c r="SIJ37" s="84"/>
      <c r="SIK37" s="84"/>
      <c r="SIL37" s="84"/>
      <c r="SIM37" s="84"/>
      <c r="SIN37" s="84"/>
      <c r="SIO37" s="84"/>
      <c r="SIP37" s="84"/>
      <c r="SIQ37" s="84"/>
      <c r="SIR37" s="84"/>
      <c r="SIS37" s="84"/>
      <c r="SIT37" s="84"/>
      <c r="SIU37" s="84"/>
      <c r="SIV37" s="84"/>
      <c r="SIW37" s="84"/>
      <c r="SIX37" s="84"/>
      <c r="SIY37" s="84"/>
      <c r="SIZ37" s="84"/>
      <c r="SJA37" s="84"/>
      <c r="SJB37" s="84"/>
      <c r="SJC37" s="84"/>
      <c r="SJD37" s="84"/>
      <c r="SJE37" s="84"/>
      <c r="SJF37" s="84"/>
      <c r="SJG37" s="84"/>
      <c r="SJH37" s="84"/>
      <c r="SJI37" s="84"/>
      <c r="SJJ37" s="84"/>
      <c r="SJK37" s="84"/>
      <c r="SJL37" s="84"/>
      <c r="SJM37" s="84"/>
      <c r="SJN37" s="84"/>
      <c r="SJO37" s="84"/>
      <c r="SJP37" s="84"/>
      <c r="SJQ37" s="84"/>
      <c r="SJR37" s="84"/>
      <c r="SJS37" s="84"/>
      <c r="SJT37" s="84"/>
      <c r="SJU37" s="84"/>
      <c r="SJV37" s="84"/>
      <c r="SJW37" s="84"/>
      <c r="SJX37" s="84"/>
      <c r="SJY37" s="84"/>
      <c r="SJZ37" s="84"/>
      <c r="SKA37" s="84"/>
      <c r="SKB37" s="84"/>
      <c r="SKC37" s="84"/>
      <c r="SKD37" s="84"/>
      <c r="SKE37" s="84"/>
      <c r="SKF37" s="84"/>
      <c r="SKG37" s="84"/>
      <c r="SKH37" s="84"/>
      <c r="SKI37" s="84"/>
      <c r="SKJ37" s="84"/>
      <c r="SKK37" s="84"/>
      <c r="SKL37" s="84"/>
      <c r="SKM37" s="84"/>
      <c r="SKN37" s="84"/>
      <c r="SKO37" s="84"/>
      <c r="SKP37" s="84"/>
      <c r="SKQ37" s="84"/>
      <c r="SKR37" s="84"/>
      <c r="SKS37" s="84"/>
      <c r="SKT37" s="84"/>
      <c r="SKU37" s="84"/>
      <c r="SKV37" s="84"/>
      <c r="SKW37" s="84"/>
      <c r="SKX37" s="84"/>
      <c r="SKY37" s="84"/>
      <c r="SKZ37" s="84"/>
      <c r="SLA37" s="84"/>
      <c r="SLB37" s="84"/>
      <c r="SLC37" s="84"/>
      <c r="SLD37" s="84"/>
      <c r="SLE37" s="84"/>
      <c r="SLF37" s="84"/>
      <c r="SLG37" s="84"/>
      <c r="SLH37" s="84"/>
      <c r="SLI37" s="84"/>
      <c r="SLJ37" s="84"/>
      <c r="SLK37" s="84"/>
      <c r="SLL37" s="84"/>
      <c r="SLM37" s="84"/>
      <c r="SLN37" s="84"/>
      <c r="SLO37" s="84"/>
      <c r="SLP37" s="84"/>
      <c r="SLQ37" s="84"/>
      <c r="SLR37" s="84"/>
      <c r="SLS37" s="84"/>
      <c r="SLT37" s="84"/>
      <c r="SLU37" s="84"/>
      <c r="SLV37" s="84"/>
      <c r="SLW37" s="84"/>
      <c r="SLX37" s="84"/>
      <c r="SLY37" s="84"/>
      <c r="SLZ37" s="84"/>
      <c r="SMA37" s="84"/>
      <c r="SMB37" s="84"/>
      <c r="SMC37" s="84"/>
      <c r="SMD37" s="84"/>
      <c r="SME37" s="84"/>
      <c r="SMF37" s="84"/>
      <c r="SMG37" s="84"/>
      <c r="SMH37" s="84"/>
      <c r="SMI37" s="84"/>
      <c r="SMJ37" s="84"/>
      <c r="SMK37" s="84"/>
      <c r="SML37" s="84"/>
      <c r="SMM37" s="84"/>
      <c r="SMN37" s="84"/>
      <c r="SMO37" s="84"/>
      <c r="SMP37" s="84"/>
      <c r="SMQ37" s="84"/>
      <c r="SMR37" s="84"/>
      <c r="SMS37" s="84"/>
      <c r="SMT37" s="84"/>
      <c r="SMU37" s="84"/>
      <c r="SMV37" s="84"/>
      <c r="SMW37" s="84"/>
      <c r="SMX37" s="84"/>
      <c r="SMY37" s="84"/>
      <c r="SMZ37" s="84"/>
      <c r="SNA37" s="84"/>
      <c r="SNB37" s="84"/>
      <c r="SNC37" s="84"/>
      <c r="SND37" s="84"/>
      <c r="SNE37" s="84"/>
      <c r="SNF37" s="84"/>
      <c r="SNG37" s="84"/>
      <c r="SNH37" s="84"/>
      <c r="SNI37" s="84"/>
      <c r="SNJ37" s="84"/>
      <c r="SNK37" s="84"/>
      <c r="SNL37" s="84"/>
      <c r="SNM37" s="84"/>
      <c r="SNN37" s="84"/>
      <c r="SNO37" s="84"/>
      <c r="SNP37" s="84"/>
      <c r="SNQ37" s="84"/>
      <c r="SNR37" s="84"/>
      <c r="SNS37" s="84"/>
      <c r="SNT37" s="84"/>
      <c r="SNU37" s="84"/>
      <c r="SNV37" s="84"/>
      <c r="SNW37" s="84"/>
      <c r="SNX37" s="84"/>
      <c r="SNY37" s="84"/>
      <c r="SNZ37" s="84"/>
      <c r="SOA37" s="84"/>
      <c r="SOB37" s="84"/>
      <c r="SOC37" s="84"/>
      <c r="SOD37" s="84"/>
      <c r="SOE37" s="84"/>
      <c r="SOF37" s="84"/>
      <c r="SOG37" s="84"/>
      <c r="SOH37" s="84"/>
      <c r="SOI37" s="84"/>
      <c r="SOJ37" s="84"/>
      <c r="SOK37" s="84"/>
      <c r="SOL37" s="84"/>
      <c r="SOM37" s="84"/>
      <c r="SON37" s="84"/>
      <c r="SOO37" s="84"/>
      <c r="SOP37" s="84"/>
      <c r="SOQ37" s="84"/>
      <c r="SOR37" s="84"/>
      <c r="SOS37" s="84"/>
      <c r="SOT37" s="84"/>
      <c r="SOU37" s="84"/>
      <c r="SOV37" s="84"/>
      <c r="SOW37" s="84"/>
      <c r="SOX37" s="84"/>
      <c r="SOY37" s="84"/>
      <c r="SOZ37" s="84"/>
      <c r="SPA37" s="84"/>
      <c r="SPB37" s="84"/>
      <c r="SPC37" s="84"/>
      <c r="SPD37" s="84"/>
      <c r="SPE37" s="84"/>
      <c r="SPF37" s="84"/>
      <c r="SPG37" s="84"/>
      <c r="SPH37" s="84"/>
      <c r="SPI37" s="84"/>
      <c r="SPJ37" s="84"/>
      <c r="SPK37" s="84"/>
      <c r="SPL37" s="84"/>
      <c r="SPM37" s="84"/>
      <c r="SPN37" s="84"/>
      <c r="SPO37" s="84"/>
      <c r="SPP37" s="84"/>
      <c r="SPQ37" s="84"/>
      <c r="SPR37" s="84"/>
      <c r="SPS37" s="84"/>
      <c r="SPT37" s="84"/>
      <c r="SPU37" s="84"/>
      <c r="SPV37" s="84"/>
      <c r="SPW37" s="84"/>
      <c r="SPX37" s="84"/>
      <c r="SPY37" s="84"/>
      <c r="SPZ37" s="84"/>
      <c r="SQA37" s="84"/>
      <c r="SQB37" s="84"/>
      <c r="SQC37" s="84"/>
      <c r="SQD37" s="84"/>
      <c r="SQE37" s="84"/>
      <c r="SQF37" s="84"/>
      <c r="SQG37" s="84"/>
      <c r="SQH37" s="84"/>
      <c r="SQI37" s="84"/>
      <c r="SQJ37" s="84"/>
      <c r="SQK37" s="84"/>
      <c r="SQL37" s="84"/>
      <c r="SQM37" s="84"/>
      <c r="SQN37" s="84"/>
      <c r="SQO37" s="84"/>
      <c r="SQP37" s="84"/>
      <c r="SQQ37" s="84"/>
      <c r="SQR37" s="84"/>
      <c r="SQS37" s="84"/>
      <c r="SQT37" s="84"/>
      <c r="SQU37" s="84"/>
      <c r="SQV37" s="84"/>
      <c r="SQW37" s="84"/>
      <c r="SQX37" s="84"/>
      <c r="SQY37" s="84"/>
      <c r="SQZ37" s="84"/>
      <c r="SRA37" s="84"/>
      <c r="SRB37" s="84"/>
      <c r="SRC37" s="84"/>
      <c r="SRD37" s="84"/>
      <c r="SRE37" s="84"/>
      <c r="SRF37" s="84"/>
      <c r="SRG37" s="84"/>
      <c r="SRH37" s="84"/>
      <c r="SRI37" s="84"/>
      <c r="SRJ37" s="84"/>
      <c r="SRK37" s="84"/>
      <c r="SRL37" s="84"/>
      <c r="SRM37" s="84"/>
      <c r="SRN37" s="84"/>
      <c r="SRO37" s="84"/>
      <c r="SRP37" s="84"/>
      <c r="SRQ37" s="84"/>
      <c r="SRR37" s="84"/>
      <c r="SRS37" s="84"/>
      <c r="SRT37" s="84"/>
      <c r="SRU37" s="84"/>
      <c r="SRV37" s="84"/>
      <c r="SRW37" s="84"/>
      <c r="SRX37" s="84"/>
      <c r="SRY37" s="84"/>
      <c r="SRZ37" s="84"/>
      <c r="SSA37" s="84"/>
      <c r="SSB37" s="84"/>
      <c r="SSC37" s="84"/>
      <c r="SSD37" s="84"/>
      <c r="SSE37" s="84"/>
      <c r="SSF37" s="84"/>
      <c r="SSG37" s="84"/>
      <c r="SSH37" s="84"/>
      <c r="SSI37" s="84"/>
      <c r="SSJ37" s="84"/>
      <c r="SSK37" s="84"/>
      <c r="SSL37" s="84"/>
      <c r="SSM37" s="84"/>
      <c r="SSN37" s="84"/>
      <c r="SSO37" s="84"/>
      <c r="SSP37" s="84"/>
      <c r="SSQ37" s="84"/>
      <c r="SSR37" s="84"/>
      <c r="SSS37" s="84"/>
      <c r="SST37" s="84"/>
      <c r="SSU37" s="84"/>
      <c r="SSV37" s="84"/>
      <c r="SSW37" s="84"/>
      <c r="SSX37" s="84"/>
      <c r="SSY37" s="84"/>
      <c r="SSZ37" s="84"/>
      <c r="STA37" s="84"/>
      <c r="STB37" s="84"/>
      <c r="STC37" s="84"/>
      <c r="STD37" s="84"/>
      <c r="STE37" s="84"/>
      <c r="STF37" s="84"/>
      <c r="STG37" s="84"/>
      <c r="STH37" s="84"/>
      <c r="STI37" s="84"/>
      <c r="STJ37" s="84"/>
      <c r="STK37" s="84"/>
      <c r="STL37" s="84"/>
      <c r="STM37" s="84"/>
      <c r="STN37" s="84"/>
      <c r="STO37" s="84"/>
      <c r="STP37" s="84"/>
      <c r="STQ37" s="84"/>
      <c r="STR37" s="84"/>
      <c r="STS37" s="84"/>
      <c r="STT37" s="84"/>
      <c r="STU37" s="84"/>
      <c r="STV37" s="84"/>
      <c r="STW37" s="84"/>
      <c r="STX37" s="84"/>
      <c r="STY37" s="84"/>
      <c r="STZ37" s="84"/>
      <c r="SUA37" s="84"/>
      <c r="SUB37" s="84"/>
      <c r="SUC37" s="84"/>
      <c r="SUD37" s="84"/>
      <c r="SUE37" s="84"/>
      <c r="SUF37" s="84"/>
      <c r="SUG37" s="84"/>
      <c r="SUH37" s="84"/>
      <c r="SUI37" s="84"/>
      <c r="SUJ37" s="84"/>
      <c r="SUK37" s="84"/>
      <c r="SUL37" s="84"/>
      <c r="SUM37" s="84"/>
      <c r="SUN37" s="84"/>
      <c r="SUO37" s="84"/>
      <c r="SUP37" s="84"/>
      <c r="SUQ37" s="84"/>
      <c r="SUR37" s="84"/>
      <c r="SUS37" s="84"/>
      <c r="SUT37" s="84"/>
      <c r="SUU37" s="84"/>
      <c r="SUV37" s="84"/>
      <c r="SUW37" s="84"/>
      <c r="SUX37" s="84"/>
      <c r="SUY37" s="84"/>
      <c r="SUZ37" s="84"/>
      <c r="SVA37" s="84"/>
      <c r="SVB37" s="84"/>
      <c r="SVC37" s="84"/>
      <c r="SVD37" s="84"/>
      <c r="SVE37" s="84"/>
      <c r="SVF37" s="84"/>
      <c r="SVG37" s="84"/>
      <c r="SVH37" s="84"/>
      <c r="SVI37" s="84"/>
      <c r="SVJ37" s="84"/>
      <c r="SVK37" s="84"/>
      <c r="SVL37" s="84"/>
      <c r="SVM37" s="84"/>
      <c r="SVN37" s="84"/>
      <c r="SVO37" s="84"/>
      <c r="SVP37" s="84"/>
      <c r="SVQ37" s="84"/>
      <c r="SVR37" s="84"/>
      <c r="SVS37" s="84"/>
      <c r="SVT37" s="84"/>
      <c r="SVU37" s="84"/>
      <c r="SVV37" s="84"/>
      <c r="SVW37" s="84"/>
      <c r="SVX37" s="84"/>
      <c r="SVY37" s="84"/>
      <c r="SVZ37" s="84"/>
      <c r="SWA37" s="84"/>
      <c r="SWB37" s="84"/>
      <c r="SWC37" s="84"/>
      <c r="SWD37" s="84"/>
      <c r="SWE37" s="84"/>
      <c r="SWF37" s="84"/>
      <c r="SWG37" s="84"/>
      <c r="SWH37" s="84"/>
      <c r="SWI37" s="84"/>
      <c r="SWJ37" s="84"/>
      <c r="SWK37" s="84"/>
      <c r="SWL37" s="84"/>
      <c r="SWM37" s="84"/>
      <c r="SWN37" s="84"/>
      <c r="SWO37" s="84"/>
      <c r="SWP37" s="84"/>
      <c r="SWQ37" s="84"/>
      <c r="SWR37" s="84"/>
      <c r="SWS37" s="84"/>
      <c r="SWT37" s="84"/>
      <c r="SWU37" s="84"/>
      <c r="SWV37" s="84"/>
      <c r="SWW37" s="84"/>
      <c r="SWX37" s="84"/>
      <c r="SWY37" s="84"/>
      <c r="SWZ37" s="84"/>
      <c r="SXA37" s="84"/>
      <c r="SXB37" s="84"/>
      <c r="SXC37" s="84"/>
      <c r="SXD37" s="84"/>
      <c r="SXE37" s="84"/>
      <c r="SXF37" s="84"/>
      <c r="SXG37" s="84"/>
      <c r="SXH37" s="84"/>
      <c r="SXI37" s="84"/>
      <c r="SXJ37" s="84"/>
      <c r="SXK37" s="84"/>
      <c r="SXL37" s="84"/>
      <c r="SXM37" s="84"/>
      <c r="SXN37" s="84"/>
      <c r="SXO37" s="84"/>
      <c r="SXP37" s="84"/>
      <c r="SXQ37" s="84"/>
      <c r="SXR37" s="84"/>
      <c r="SXS37" s="84"/>
      <c r="SXT37" s="84"/>
      <c r="SXU37" s="84"/>
      <c r="SXV37" s="84"/>
      <c r="SXW37" s="84"/>
      <c r="SXX37" s="84"/>
      <c r="SXY37" s="84"/>
      <c r="SXZ37" s="84"/>
      <c r="SYA37" s="84"/>
      <c r="SYB37" s="84"/>
      <c r="SYC37" s="84"/>
      <c r="SYD37" s="84"/>
      <c r="SYE37" s="84"/>
      <c r="SYF37" s="84"/>
      <c r="SYG37" s="84"/>
      <c r="SYH37" s="84"/>
      <c r="SYI37" s="84"/>
      <c r="SYJ37" s="84"/>
      <c r="SYK37" s="84"/>
      <c r="SYL37" s="84"/>
      <c r="SYM37" s="84"/>
      <c r="SYN37" s="84"/>
      <c r="SYO37" s="84"/>
      <c r="SYP37" s="84"/>
      <c r="SYQ37" s="84"/>
      <c r="SYR37" s="84"/>
      <c r="SYS37" s="84"/>
      <c r="SYT37" s="84"/>
      <c r="SYU37" s="84"/>
      <c r="SYV37" s="84"/>
      <c r="SYW37" s="84"/>
      <c r="SYX37" s="84"/>
      <c r="SYY37" s="84"/>
      <c r="SYZ37" s="84"/>
      <c r="SZA37" s="84"/>
      <c r="SZB37" s="84"/>
      <c r="SZC37" s="84"/>
      <c r="SZD37" s="84"/>
      <c r="SZE37" s="84"/>
      <c r="SZF37" s="84"/>
      <c r="SZG37" s="84"/>
      <c r="SZH37" s="84"/>
      <c r="SZI37" s="84"/>
      <c r="SZJ37" s="84"/>
      <c r="SZK37" s="84"/>
      <c r="SZL37" s="84"/>
      <c r="SZM37" s="84"/>
      <c r="SZN37" s="84"/>
      <c r="SZO37" s="84"/>
      <c r="SZP37" s="84"/>
      <c r="SZQ37" s="84"/>
      <c r="SZR37" s="84"/>
      <c r="SZS37" s="84"/>
      <c r="SZT37" s="84"/>
      <c r="SZU37" s="84"/>
      <c r="SZV37" s="84"/>
      <c r="SZW37" s="84"/>
      <c r="SZX37" s="84"/>
      <c r="SZY37" s="84"/>
      <c r="SZZ37" s="84"/>
      <c r="TAA37" s="84"/>
      <c r="TAB37" s="84"/>
      <c r="TAC37" s="84"/>
      <c r="TAD37" s="84"/>
      <c r="TAE37" s="84"/>
      <c r="TAF37" s="84"/>
      <c r="TAG37" s="84"/>
      <c r="TAH37" s="84"/>
      <c r="TAI37" s="84"/>
      <c r="TAJ37" s="84"/>
      <c r="TAK37" s="84"/>
      <c r="TAL37" s="84"/>
      <c r="TAM37" s="84"/>
      <c r="TAN37" s="84"/>
      <c r="TAO37" s="84"/>
      <c r="TAP37" s="84"/>
      <c r="TAQ37" s="84"/>
      <c r="TAR37" s="84"/>
      <c r="TAS37" s="84"/>
      <c r="TAT37" s="84"/>
      <c r="TAU37" s="84"/>
      <c r="TAV37" s="84"/>
      <c r="TAW37" s="84"/>
      <c r="TAX37" s="84"/>
      <c r="TAY37" s="84"/>
      <c r="TAZ37" s="84"/>
      <c r="TBA37" s="84"/>
      <c r="TBB37" s="84"/>
      <c r="TBC37" s="84"/>
      <c r="TBD37" s="84"/>
      <c r="TBE37" s="84"/>
      <c r="TBF37" s="84"/>
      <c r="TBG37" s="84"/>
      <c r="TBH37" s="84"/>
      <c r="TBI37" s="84"/>
      <c r="TBJ37" s="84"/>
      <c r="TBK37" s="84"/>
      <c r="TBL37" s="84"/>
      <c r="TBM37" s="84"/>
      <c r="TBN37" s="84"/>
      <c r="TBO37" s="84"/>
      <c r="TBP37" s="84"/>
      <c r="TBQ37" s="84"/>
      <c r="TBR37" s="84"/>
      <c r="TBS37" s="84"/>
      <c r="TBT37" s="84"/>
      <c r="TBU37" s="84"/>
      <c r="TBV37" s="84"/>
      <c r="TBW37" s="84"/>
      <c r="TBX37" s="84"/>
      <c r="TBY37" s="84"/>
      <c r="TBZ37" s="84"/>
      <c r="TCA37" s="84"/>
      <c r="TCB37" s="84"/>
      <c r="TCC37" s="84"/>
      <c r="TCD37" s="84"/>
      <c r="TCE37" s="84"/>
      <c r="TCF37" s="84"/>
      <c r="TCG37" s="84"/>
      <c r="TCH37" s="84"/>
      <c r="TCI37" s="84"/>
      <c r="TCJ37" s="84"/>
      <c r="TCK37" s="84"/>
      <c r="TCL37" s="84"/>
      <c r="TCM37" s="84"/>
      <c r="TCN37" s="84"/>
      <c r="TCO37" s="84"/>
      <c r="TCP37" s="84"/>
      <c r="TCQ37" s="84"/>
      <c r="TCR37" s="84"/>
      <c r="TCS37" s="84"/>
      <c r="TCT37" s="84"/>
      <c r="TCU37" s="84"/>
      <c r="TCV37" s="84"/>
      <c r="TCW37" s="84"/>
      <c r="TCX37" s="84"/>
      <c r="TCY37" s="84"/>
      <c r="TCZ37" s="84"/>
      <c r="TDA37" s="84"/>
      <c r="TDB37" s="84"/>
      <c r="TDC37" s="84"/>
      <c r="TDD37" s="84"/>
      <c r="TDE37" s="84"/>
      <c r="TDF37" s="84"/>
      <c r="TDG37" s="84"/>
      <c r="TDH37" s="84"/>
      <c r="TDI37" s="84"/>
      <c r="TDJ37" s="84"/>
      <c r="TDK37" s="84"/>
      <c r="TDL37" s="84"/>
      <c r="TDM37" s="84"/>
      <c r="TDN37" s="84"/>
      <c r="TDO37" s="84"/>
      <c r="TDP37" s="84"/>
      <c r="TDQ37" s="84"/>
      <c r="TDR37" s="84"/>
      <c r="TDS37" s="84"/>
      <c r="TDT37" s="84"/>
      <c r="TDU37" s="84"/>
      <c r="TDV37" s="84"/>
      <c r="TDW37" s="84"/>
      <c r="TDX37" s="84"/>
      <c r="TDY37" s="84"/>
      <c r="TDZ37" s="84"/>
      <c r="TEA37" s="84"/>
      <c r="TEB37" s="84"/>
      <c r="TEC37" s="84"/>
      <c r="TED37" s="84"/>
      <c r="TEE37" s="84"/>
      <c r="TEF37" s="84"/>
      <c r="TEG37" s="84"/>
      <c r="TEH37" s="84"/>
      <c r="TEI37" s="84"/>
      <c r="TEJ37" s="84"/>
      <c r="TEK37" s="84"/>
      <c r="TEL37" s="84"/>
      <c r="TEM37" s="84"/>
      <c r="TEN37" s="84"/>
      <c r="TEO37" s="84"/>
      <c r="TEP37" s="84"/>
      <c r="TEQ37" s="84"/>
      <c r="TER37" s="84"/>
      <c r="TES37" s="84"/>
      <c r="TET37" s="84"/>
      <c r="TEU37" s="84"/>
      <c r="TEV37" s="84"/>
      <c r="TEW37" s="84"/>
      <c r="TEX37" s="84"/>
      <c r="TEY37" s="84"/>
      <c r="TEZ37" s="84"/>
      <c r="TFA37" s="84"/>
      <c r="TFB37" s="84"/>
      <c r="TFC37" s="84"/>
      <c r="TFD37" s="84"/>
      <c r="TFE37" s="84"/>
      <c r="TFF37" s="84"/>
      <c r="TFG37" s="84"/>
      <c r="TFH37" s="84"/>
      <c r="TFI37" s="84"/>
      <c r="TFJ37" s="84"/>
      <c r="TFK37" s="84"/>
      <c r="TFL37" s="84"/>
      <c r="TFM37" s="84"/>
      <c r="TFN37" s="84"/>
      <c r="TFO37" s="84"/>
      <c r="TFP37" s="84"/>
      <c r="TFQ37" s="84"/>
      <c r="TFR37" s="84"/>
      <c r="TFS37" s="84"/>
      <c r="TFT37" s="84"/>
      <c r="TFU37" s="84"/>
      <c r="TFV37" s="84"/>
      <c r="TFW37" s="84"/>
      <c r="TFX37" s="84"/>
      <c r="TFY37" s="84"/>
      <c r="TFZ37" s="84"/>
      <c r="TGA37" s="84"/>
      <c r="TGB37" s="84"/>
      <c r="TGC37" s="84"/>
      <c r="TGD37" s="84"/>
      <c r="TGE37" s="84"/>
      <c r="TGF37" s="84"/>
      <c r="TGG37" s="84"/>
      <c r="TGH37" s="84"/>
      <c r="TGI37" s="84"/>
      <c r="TGJ37" s="84"/>
      <c r="TGK37" s="84"/>
      <c r="TGL37" s="84"/>
      <c r="TGM37" s="84"/>
      <c r="TGN37" s="84"/>
      <c r="TGO37" s="84"/>
      <c r="TGP37" s="84"/>
      <c r="TGQ37" s="84"/>
      <c r="TGR37" s="84"/>
      <c r="TGS37" s="84"/>
      <c r="TGT37" s="84"/>
      <c r="TGU37" s="84"/>
      <c r="TGV37" s="84"/>
      <c r="TGW37" s="84"/>
      <c r="TGX37" s="84"/>
      <c r="TGY37" s="84"/>
      <c r="TGZ37" s="84"/>
      <c r="THA37" s="84"/>
      <c r="THB37" s="84"/>
      <c r="THC37" s="84"/>
      <c r="THD37" s="84"/>
      <c r="THE37" s="84"/>
      <c r="THF37" s="84"/>
      <c r="THG37" s="84"/>
      <c r="THH37" s="84"/>
      <c r="THI37" s="84"/>
      <c r="THJ37" s="84"/>
      <c r="THK37" s="84"/>
      <c r="THL37" s="84"/>
      <c r="THM37" s="84"/>
      <c r="THN37" s="84"/>
      <c r="THO37" s="84"/>
      <c r="THP37" s="84"/>
      <c r="THQ37" s="84"/>
      <c r="THR37" s="84"/>
      <c r="THS37" s="84"/>
      <c r="THT37" s="84"/>
      <c r="THU37" s="84"/>
      <c r="THV37" s="84"/>
      <c r="THW37" s="84"/>
      <c r="THX37" s="84"/>
      <c r="THY37" s="84"/>
      <c r="THZ37" s="84"/>
      <c r="TIA37" s="84"/>
      <c r="TIB37" s="84"/>
      <c r="TIC37" s="84"/>
      <c r="TID37" s="84"/>
      <c r="TIE37" s="84"/>
      <c r="TIF37" s="84"/>
      <c r="TIG37" s="84"/>
      <c r="TIH37" s="84"/>
      <c r="TII37" s="84"/>
      <c r="TIJ37" s="84"/>
      <c r="TIK37" s="84"/>
      <c r="TIL37" s="84"/>
      <c r="TIM37" s="84"/>
      <c r="TIN37" s="84"/>
      <c r="TIO37" s="84"/>
      <c r="TIP37" s="84"/>
      <c r="TIQ37" s="84"/>
      <c r="TIR37" s="84"/>
      <c r="TIS37" s="84"/>
      <c r="TIT37" s="84"/>
      <c r="TIU37" s="84"/>
      <c r="TIV37" s="84"/>
      <c r="TIW37" s="84"/>
      <c r="TIX37" s="84"/>
      <c r="TIY37" s="84"/>
      <c r="TIZ37" s="84"/>
      <c r="TJA37" s="84"/>
      <c r="TJB37" s="84"/>
      <c r="TJC37" s="84"/>
      <c r="TJD37" s="84"/>
      <c r="TJE37" s="84"/>
      <c r="TJF37" s="84"/>
      <c r="TJG37" s="84"/>
      <c r="TJH37" s="84"/>
      <c r="TJI37" s="84"/>
      <c r="TJJ37" s="84"/>
      <c r="TJK37" s="84"/>
      <c r="TJL37" s="84"/>
      <c r="TJM37" s="84"/>
      <c r="TJN37" s="84"/>
      <c r="TJO37" s="84"/>
      <c r="TJP37" s="84"/>
      <c r="TJQ37" s="84"/>
      <c r="TJR37" s="84"/>
      <c r="TJS37" s="84"/>
      <c r="TJT37" s="84"/>
      <c r="TJU37" s="84"/>
      <c r="TJV37" s="84"/>
      <c r="TJW37" s="84"/>
      <c r="TJX37" s="84"/>
      <c r="TJY37" s="84"/>
      <c r="TJZ37" s="84"/>
      <c r="TKA37" s="84"/>
      <c r="TKB37" s="84"/>
      <c r="TKC37" s="84"/>
      <c r="TKD37" s="84"/>
      <c r="TKE37" s="84"/>
      <c r="TKF37" s="84"/>
      <c r="TKG37" s="84"/>
      <c r="TKH37" s="84"/>
      <c r="TKI37" s="84"/>
      <c r="TKJ37" s="84"/>
      <c r="TKK37" s="84"/>
      <c r="TKL37" s="84"/>
      <c r="TKM37" s="84"/>
      <c r="TKN37" s="84"/>
      <c r="TKO37" s="84"/>
      <c r="TKP37" s="84"/>
      <c r="TKQ37" s="84"/>
      <c r="TKR37" s="84"/>
      <c r="TKS37" s="84"/>
      <c r="TKT37" s="84"/>
      <c r="TKU37" s="84"/>
      <c r="TKV37" s="84"/>
      <c r="TKW37" s="84"/>
      <c r="TKX37" s="84"/>
      <c r="TKY37" s="84"/>
      <c r="TKZ37" s="84"/>
      <c r="TLA37" s="84"/>
      <c r="TLB37" s="84"/>
      <c r="TLC37" s="84"/>
      <c r="TLD37" s="84"/>
      <c r="TLE37" s="84"/>
      <c r="TLF37" s="84"/>
      <c r="TLG37" s="84"/>
      <c r="TLH37" s="84"/>
      <c r="TLI37" s="84"/>
      <c r="TLJ37" s="84"/>
      <c r="TLK37" s="84"/>
      <c r="TLL37" s="84"/>
      <c r="TLM37" s="84"/>
      <c r="TLN37" s="84"/>
      <c r="TLO37" s="84"/>
      <c r="TLP37" s="84"/>
      <c r="TLQ37" s="84"/>
      <c r="TLR37" s="84"/>
      <c r="TLS37" s="84"/>
      <c r="TLT37" s="84"/>
      <c r="TLU37" s="84"/>
      <c r="TLV37" s="84"/>
      <c r="TLW37" s="84"/>
      <c r="TLX37" s="84"/>
      <c r="TLY37" s="84"/>
      <c r="TLZ37" s="84"/>
      <c r="TMA37" s="84"/>
      <c r="TMB37" s="84"/>
      <c r="TMC37" s="84"/>
      <c r="TMD37" s="84"/>
      <c r="TME37" s="84"/>
      <c r="TMF37" s="84"/>
      <c r="TMG37" s="84"/>
      <c r="TMH37" s="84"/>
      <c r="TMI37" s="84"/>
      <c r="TMJ37" s="84"/>
      <c r="TMK37" s="84"/>
      <c r="TML37" s="84"/>
      <c r="TMM37" s="84"/>
      <c r="TMN37" s="84"/>
      <c r="TMO37" s="84"/>
      <c r="TMP37" s="84"/>
      <c r="TMQ37" s="84"/>
      <c r="TMR37" s="84"/>
      <c r="TMS37" s="84"/>
      <c r="TMT37" s="84"/>
      <c r="TMU37" s="84"/>
      <c r="TMV37" s="84"/>
      <c r="TMW37" s="84"/>
      <c r="TMX37" s="84"/>
      <c r="TMY37" s="84"/>
      <c r="TMZ37" s="84"/>
      <c r="TNA37" s="84"/>
      <c r="TNB37" s="84"/>
      <c r="TNC37" s="84"/>
      <c r="TND37" s="84"/>
      <c r="TNE37" s="84"/>
      <c r="TNF37" s="84"/>
      <c r="TNG37" s="84"/>
      <c r="TNH37" s="84"/>
      <c r="TNI37" s="84"/>
      <c r="TNJ37" s="84"/>
      <c r="TNK37" s="84"/>
      <c r="TNL37" s="84"/>
      <c r="TNM37" s="84"/>
      <c r="TNN37" s="84"/>
      <c r="TNO37" s="84"/>
      <c r="TNP37" s="84"/>
      <c r="TNQ37" s="84"/>
      <c r="TNR37" s="84"/>
      <c r="TNS37" s="84"/>
      <c r="TNT37" s="84"/>
      <c r="TNU37" s="84"/>
      <c r="TNV37" s="84"/>
      <c r="TNW37" s="84"/>
      <c r="TNX37" s="84"/>
      <c r="TNY37" s="84"/>
      <c r="TNZ37" s="84"/>
      <c r="TOA37" s="84"/>
      <c r="TOB37" s="84"/>
      <c r="TOC37" s="84"/>
      <c r="TOD37" s="84"/>
      <c r="TOE37" s="84"/>
      <c r="TOF37" s="84"/>
      <c r="TOG37" s="84"/>
      <c r="TOH37" s="84"/>
      <c r="TOI37" s="84"/>
      <c r="TOJ37" s="84"/>
      <c r="TOK37" s="84"/>
      <c r="TOL37" s="84"/>
      <c r="TOM37" s="84"/>
      <c r="TON37" s="84"/>
      <c r="TOO37" s="84"/>
      <c r="TOP37" s="84"/>
      <c r="TOQ37" s="84"/>
      <c r="TOR37" s="84"/>
      <c r="TOS37" s="84"/>
      <c r="TOT37" s="84"/>
      <c r="TOU37" s="84"/>
      <c r="TOV37" s="84"/>
      <c r="TOW37" s="84"/>
      <c r="TOX37" s="84"/>
      <c r="TOY37" s="84"/>
      <c r="TOZ37" s="84"/>
      <c r="TPA37" s="84"/>
      <c r="TPB37" s="84"/>
      <c r="TPC37" s="84"/>
      <c r="TPD37" s="84"/>
      <c r="TPE37" s="84"/>
      <c r="TPF37" s="84"/>
      <c r="TPG37" s="84"/>
      <c r="TPH37" s="84"/>
      <c r="TPI37" s="84"/>
      <c r="TPJ37" s="84"/>
      <c r="TPK37" s="84"/>
      <c r="TPL37" s="84"/>
      <c r="TPM37" s="84"/>
      <c r="TPN37" s="84"/>
      <c r="TPO37" s="84"/>
      <c r="TPP37" s="84"/>
      <c r="TPQ37" s="84"/>
      <c r="TPR37" s="84"/>
      <c r="TPS37" s="84"/>
      <c r="TPT37" s="84"/>
      <c r="TPU37" s="84"/>
      <c r="TPV37" s="84"/>
      <c r="TPW37" s="84"/>
      <c r="TPX37" s="84"/>
      <c r="TPY37" s="84"/>
      <c r="TPZ37" s="84"/>
      <c r="TQA37" s="84"/>
      <c r="TQB37" s="84"/>
      <c r="TQC37" s="84"/>
      <c r="TQD37" s="84"/>
      <c r="TQE37" s="84"/>
      <c r="TQF37" s="84"/>
      <c r="TQG37" s="84"/>
      <c r="TQH37" s="84"/>
      <c r="TQI37" s="84"/>
      <c r="TQJ37" s="84"/>
      <c r="TQK37" s="84"/>
      <c r="TQL37" s="84"/>
      <c r="TQM37" s="84"/>
      <c r="TQN37" s="84"/>
      <c r="TQO37" s="84"/>
      <c r="TQP37" s="84"/>
      <c r="TQQ37" s="84"/>
      <c r="TQR37" s="84"/>
      <c r="TQS37" s="84"/>
      <c r="TQT37" s="84"/>
      <c r="TQU37" s="84"/>
      <c r="TQV37" s="84"/>
      <c r="TQW37" s="84"/>
      <c r="TQX37" s="84"/>
      <c r="TQY37" s="84"/>
      <c r="TQZ37" s="84"/>
      <c r="TRA37" s="84"/>
      <c r="TRB37" s="84"/>
      <c r="TRC37" s="84"/>
      <c r="TRD37" s="84"/>
      <c r="TRE37" s="84"/>
      <c r="TRF37" s="84"/>
      <c r="TRG37" s="84"/>
      <c r="TRH37" s="84"/>
      <c r="TRI37" s="84"/>
      <c r="TRJ37" s="84"/>
      <c r="TRK37" s="84"/>
      <c r="TRL37" s="84"/>
      <c r="TRM37" s="84"/>
      <c r="TRN37" s="84"/>
      <c r="TRO37" s="84"/>
      <c r="TRP37" s="84"/>
      <c r="TRQ37" s="84"/>
      <c r="TRR37" s="84"/>
      <c r="TRS37" s="84"/>
      <c r="TRT37" s="84"/>
      <c r="TRU37" s="84"/>
      <c r="TRV37" s="84"/>
      <c r="TRW37" s="84"/>
      <c r="TRX37" s="84"/>
      <c r="TRY37" s="84"/>
      <c r="TRZ37" s="84"/>
      <c r="TSA37" s="84"/>
      <c r="TSB37" s="84"/>
      <c r="TSC37" s="84"/>
      <c r="TSD37" s="84"/>
      <c r="TSE37" s="84"/>
      <c r="TSF37" s="84"/>
      <c r="TSG37" s="84"/>
      <c r="TSH37" s="84"/>
      <c r="TSI37" s="84"/>
      <c r="TSJ37" s="84"/>
      <c r="TSK37" s="84"/>
      <c r="TSL37" s="84"/>
      <c r="TSM37" s="84"/>
      <c r="TSN37" s="84"/>
      <c r="TSO37" s="84"/>
      <c r="TSP37" s="84"/>
      <c r="TSQ37" s="84"/>
      <c r="TSR37" s="84"/>
      <c r="TSS37" s="84"/>
      <c r="TST37" s="84"/>
      <c r="TSU37" s="84"/>
      <c r="TSV37" s="84"/>
      <c r="TSW37" s="84"/>
      <c r="TSX37" s="84"/>
      <c r="TSY37" s="84"/>
      <c r="TSZ37" s="84"/>
      <c r="TTA37" s="84"/>
      <c r="TTB37" s="84"/>
      <c r="TTC37" s="84"/>
      <c r="TTD37" s="84"/>
      <c r="TTE37" s="84"/>
      <c r="TTF37" s="84"/>
      <c r="TTG37" s="84"/>
      <c r="TTH37" s="84"/>
      <c r="TTI37" s="84"/>
      <c r="TTJ37" s="84"/>
      <c r="TTK37" s="84"/>
      <c r="TTL37" s="84"/>
      <c r="TTM37" s="84"/>
      <c r="TTN37" s="84"/>
      <c r="TTO37" s="84"/>
      <c r="TTP37" s="84"/>
      <c r="TTQ37" s="84"/>
      <c r="TTR37" s="84"/>
      <c r="TTS37" s="84"/>
      <c r="TTT37" s="84"/>
      <c r="TTU37" s="84"/>
      <c r="TTV37" s="84"/>
      <c r="TTW37" s="84"/>
      <c r="TTX37" s="84"/>
      <c r="TTY37" s="84"/>
      <c r="TTZ37" s="84"/>
      <c r="TUA37" s="84"/>
      <c r="TUB37" s="84"/>
      <c r="TUC37" s="84"/>
      <c r="TUD37" s="84"/>
      <c r="TUE37" s="84"/>
      <c r="TUF37" s="84"/>
      <c r="TUG37" s="84"/>
      <c r="TUH37" s="84"/>
      <c r="TUI37" s="84"/>
      <c r="TUJ37" s="84"/>
      <c r="TUK37" s="84"/>
      <c r="TUL37" s="84"/>
      <c r="TUM37" s="84"/>
      <c r="TUN37" s="84"/>
      <c r="TUO37" s="84"/>
      <c r="TUP37" s="84"/>
      <c r="TUQ37" s="84"/>
      <c r="TUR37" s="84"/>
      <c r="TUS37" s="84"/>
      <c r="TUT37" s="84"/>
      <c r="TUU37" s="84"/>
      <c r="TUV37" s="84"/>
      <c r="TUW37" s="84"/>
      <c r="TUX37" s="84"/>
      <c r="TUY37" s="84"/>
      <c r="TUZ37" s="84"/>
      <c r="TVA37" s="84"/>
      <c r="TVB37" s="84"/>
      <c r="TVC37" s="84"/>
      <c r="TVD37" s="84"/>
      <c r="TVE37" s="84"/>
      <c r="TVF37" s="84"/>
      <c r="TVG37" s="84"/>
      <c r="TVH37" s="84"/>
      <c r="TVI37" s="84"/>
      <c r="TVJ37" s="84"/>
      <c r="TVK37" s="84"/>
      <c r="TVL37" s="84"/>
      <c r="TVM37" s="84"/>
      <c r="TVN37" s="84"/>
      <c r="TVO37" s="84"/>
      <c r="TVP37" s="84"/>
      <c r="TVQ37" s="84"/>
      <c r="TVR37" s="84"/>
      <c r="TVS37" s="84"/>
      <c r="TVT37" s="84"/>
      <c r="TVU37" s="84"/>
      <c r="TVV37" s="84"/>
      <c r="TVW37" s="84"/>
      <c r="TVX37" s="84"/>
      <c r="TVY37" s="84"/>
      <c r="TVZ37" s="84"/>
      <c r="TWA37" s="84"/>
      <c r="TWB37" s="84"/>
      <c r="TWC37" s="84"/>
      <c r="TWD37" s="84"/>
      <c r="TWE37" s="84"/>
      <c r="TWF37" s="84"/>
      <c r="TWG37" s="84"/>
      <c r="TWH37" s="84"/>
      <c r="TWI37" s="84"/>
      <c r="TWJ37" s="84"/>
      <c r="TWK37" s="84"/>
      <c r="TWL37" s="84"/>
      <c r="TWM37" s="84"/>
      <c r="TWN37" s="84"/>
      <c r="TWO37" s="84"/>
      <c r="TWP37" s="84"/>
      <c r="TWQ37" s="84"/>
      <c r="TWR37" s="84"/>
      <c r="TWS37" s="84"/>
      <c r="TWT37" s="84"/>
      <c r="TWU37" s="84"/>
      <c r="TWV37" s="84"/>
      <c r="TWW37" s="84"/>
      <c r="TWX37" s="84"/>
      <c r="TWY37" s="84"/>
      <c r="TWZ37" s="84"/>
      <c r="TXA37" s="84"/>
      <c r="TXB37" s="84"/>
      <c r="TXC37" s="84"/>
      <c r="TXD37" s="84"/>
      <c r="TXE37" s="84"/>
      <c r="TXF37" s="84"/>
      <c r="TXG37" s="84"/>
      <c r="TXH37" s="84"/>
      <c r="TXI37" s="84"/>
      <c r="TXJ37" s="84"/>
      <c r="TXK37" s="84"/>
      <c r="TXL37" s="84"/>
      <c r="TXM37" s="84"/>
      <c r="TXN37" s="84"/>
      <c r="TXO37" s="84"/>
      <c r="TXP37" s="84"/>
      <c r="TXQ37" s="84"/>
      <c r="TXR37" s="84"/>
      <c r="TXS37" s="84"/>
      <c r="TXT37" s="84"/>
      <c r="TXU37" s="84"/>
      <c r="TXV37" s="84"/>
      <c r="TXW37" s="84"/>
      <c r="TXX37" s="84"/>
      <c r="TXY37" s="84"/>
      <c r="TXZ37" s="84"/>
      <c r="TYA37" s="84"/>
      <c r="TYB37" s="84"/>
      <c r="TYC37" s="84"/>
      <c r="TYD37" s="84"/>
      <c r="TYE37" s="84"/>
      <c r="TYF37" s="84"/>
      <c r="TYG37" s="84"/>
      <c r="TYH37" s="84"/>
      <c r="TYI37" s="84"/>
      <c r="TYJ37" s="84"/>
      <c r="TYK37" s="84"/>
      <c r="TYL37" s="84"/>
      <c r="TYM37" s="84"/>
      <c r="TYN37" s="84"/>
      <c r="TYO37" s="84"/>
      <c r="TYP37" s="84"/>
      <c r="TYQ37" s="84"/>
      <c r="TYR37" s="84"/>
      <c r="TYS37" s="84"/>
      <c r="TYT37" s="84"/>
      <c r="TYU37" s="84"/>
      <c r="TYV37" s="84"/>
      <c r="TYW37" s="84"/>
      <c r="TYX37" s="84"/>
      <c r="TYY37" s="84"/>
      <c r="TYZ37" s="84"/>
      <c r="TZA37" s="84"/>
      <c r="TZB37" s="84"/>
      <c r="TZC37" s="84"/>
      <c r="TZD37" s="84"/>
      <c r="TZE37" s="84"/>
      <c r="TZF37" s="84"/>
      <c r="TZG37" s="84"/>
      <c r="TZH37" s="84"/>
      <c r="TZI37" s="84"/>
      <c r="TZJ37" s="84"/>
      <c r="TZK37" s="84"/>
      <c r="TZL37" s="84"/>
      <c r="TZM37" s="84"/>
      <c r="TZN37" s="84"/>
      <c r="TZO37" s="84"/>
      <c r="TZP37" s="84"/>
      <c r="TZQ37" s="84"/>
      <c r="TZR37" s="84"/>
      <c r="TZS37" s="84"/>
      <c r="TZT37" s="84"/>
      <c r="TZU37" s="84"/>
      <c r="TZV37" s="84"/>
      <c r="TZW37" s="84"/>
      <c r="TZX37" s="84"/>
      <c r="TZY37" s="84"/>
      <c r="TZZ37" s="84"/>
      <c r="UAA37" s="84"/>
      <c r="UAB37" s="84"/>
      <c r="UAC37" s="84"/>
      <c r="UAD37" s="84"/>
      <c r="UAE37" s="84"/>
      <c r="UAF37" s="84"/>
      <c r="UAG37" s="84"/>
      <c r="UAH37" s="84"/>
      <c r="UAI37" s="84"/>
      <c r="UAJ37" s="84"/>
      <c r="UAK37" s="84"/>
      <c r="UAL37" s="84"/>
      <c r="UAM37" s="84"/>
      <c r="UAN37" s="84"/>
      <c r="UAO37" s="84"/>
      <c r="UAP37" s="84"/>
      <c r="UAQ37" s="84"/>
      <c r="UAR37" s="84"/>
      <c r="UAS37" s="84"/>
      <c r="UAT37" s="84"/>
      <c r="UAU37" s="84"/>
      <c r="UAV37" s="84"/>
      <c r="UAW37" s="84"/>
      <c r="UAX37" s="84"/>
      <c r="UAY37" s="84"/>
      <c r="UAZ37" s="84"/>
      <c r="UBA37" s="84"/>
      <c r="UBB37" s="84"/>
      <c r="UBC37" s="84"/>
      <c r="UBD37" s="84"/>
      <c r="UBE37" s="84"/>
      <c r="UBF37" s="84"/>
      <c r="UBG37" s="84"/>
      <c r="UBH37" s="84"/>
      <c r="UBI37" s="84"/>
      <c r="UBJ37" s="84"/>
      <c r="UBK37" s="84"/>
      <c r="UBL37" s="84"/>
      <c r="UBM37" s="84"/>
      <c r="UBN37" s="84"/>
      <c r="UBO37" s="84"/>
      <c r="UBP37" s="84"/>
      <c r="UBQ37" s="84"/>
      <c r="UBR37" s="84"/>
      <c r="UBS37" s="84"/>
      <c r="UBT37" s="84"/>
      <c r="UBU37" s="84"/>
      <c r="UBV37" s="84"/>
      <c r="UBW37" s="84"/>
      <c r="UBX37" s="84"/>
      <c r="UBY37" s="84"/>
      <c r="UBZ37" s="84"/>
      <c r="UCA37" s="84"/>
      <c r="UCB37" s="84"/>
      <c r="UCC37" s="84"/>
      <c r="UCD37" s="84"/>
      <c r="UCE37" s="84"/>
      <c r="UCF37" s="84"/>
      <c r="UCG37" s="84"/>
      <c r="UCH37" s="84"/>
      <c r="UCI37" s="84"/>
      <c r="UCJ37" s="84"/>
      <c r="UCK37" s="84"/>
      <c r="UCL37" s="84"/>
      <c r="UCM37" s="84"/>
      <c r="UCN37" s="84"/>
      <c r="UCO37" s="84"/>
      <c r="UCP37" s="84"/>
      <c r="UCQ37" s="84"/>
      <c r="UCR37" s="84"/>
      <c r="UCS37" s="84"/>
      <c r="UCT37" s="84"/>
      <c r="UCU37" s="84"/>
      <c r="UCV37" s="84"/>
      <c r="UCW37" s="84"/>
      <c r="UCX37" s="84"/>
      <c r="UCY37" s="84"/>
      <c r="UCZ37" s="84"/>
      <c r="UDA37" s="84"/>
      <c r="UDB37" s="84"/>
      <c r="UDC37" s="84"/>
      <c r="UDD37" s="84"/>
      <c r="UDE37" s="84"/>
      <c r="UDF37" s="84"/>
      <c r="UDG37" s="84"/>
      <c r="UDH37" s="84"/>
      <c r="UDI37" s="84"/>
      <c r="UDJ37" s="84"/>
      <c r="UDK37" s="84"/>
      <c r="UDL37" s="84"/>
      <c r="UDM37" s="84"/>
      <c r="UDN37" s="84"/>
      <c r="UDO37" s="84"/>
      <c r="UDP37" s="84"/>
      <c r="UDQ37" s="84"/>
      <c r="UDR37" s="84"/>
      <c r="UDS37" s="84"/>
      <c r="UDT37" s="84"/>
      <c r="UDU37" s="84"/>
      <c r="UDV37" s="84"/>
      <c r="UDW37" s="84"/>
      <c r="UDX37" s="84"/>
      <c r="UDY37" s="84"/>
      <c r="UDZ37" s="84"/>
      <c r="UEA37" s="84"/>
      <c r="UEB37" s="84"/>
      <c r="UEC37" s="84"/>
      <c r="UED37" s="84"/>
      <c r="UEE37" s="84"/>
      <c r="UEF37" s="84"/>
      <c r="UEG37" s="84"/>
      <c r="UEH37" s="84"/>
      <c r="UEI37" s="84"/>
      <c r="UEJ37" s="84"/>
      <c r="UEK37" s="84"/>
      <c r="UEL37" s="84"/>
      <c r="UEM37" s="84"/>
      <c r="UEN37" s="84"/>
      <c r="UEO37" s="84"/>
      <c r="UEP37" s="84"/>
      <c r="UEQ37" s="84"/>
      <c r="UER37" s="84"/>
      <c r="UES37" s="84"/>
      <c r="UET37" s="84"/>
      <c r="UEU37" s="84"/>
      <c r="UEV37" s="84"/>
      <c r="UEW37" s="84"/>
      <c r="UEX37" s="84"/>
      <c r="UEY37" s="84"/>
      <c r="UEZ37" s="84"/>
      <c r="UFA37" s="84"/>
      <c r="UFB37" s="84"/>
      <c r="UFC37" s="84"/>
      <c r="UFD37" s="84"/>
      <c r="UFE37" s="84"/>
      <c r="UFF37" s="84"/>
      <c r="UFG37" s="84"/>
      <c r="UFH37" s="84"/>
      <c r="UFI37" s="84"/>
      <c r="UFJ37" s="84"/>
      <c r="UFK37" s="84"/>
      <c r="UFL37" s="84"/>
      <c r="UFM37" s="84"/>
      <c r="UFN37" s="84"/>
      <c r="UFO37" s="84"/>
      <c r="UFP37" s="84"/>
      <c r="UFQ37" s="84"/>
      <c r="UFR37" s="84"/>
      <c r="UFS37" s="84"/>
      <c r="UFT37" s="84"/>
      <c r="UFU37" s="84"/>
      <c r="UFV37" s="84"/>
      <c r="UFW37" s="84"/>
      <c r="UFX37" s="84"/>
      <c r="UFY37" s="84"/>
      <c r="UFZ37" s="84"/>
      <c r="UGA37" s="84"/>
      <c r="UGB37" s="84"/>
      <c r="UGC37" s="84"/>
      <c r="UGD37" s="84"/>
      <c r="UGE37" s="84"/>
      <c r="UGF37" s="84"/>
      <c r="UGG37" s="84"/>
      <c r="UGH37" s="84"/>
      <c r="UGI37" s="84"/>
      <c r="UGJ37" s="84"/>
      <c r="UGK37" s="84"/>
      <c r="UGL37" s="84"/>
      <c r="UGM37" s="84"/>
      <c r="UGN37" s="84"/>
      <c r="UGO37" s="84"/>
      <c r="UGP37" s="84"/>
      <c r="UGQ37" s="84"/>
      <c r="UGR37" s="84"/>
      <c r="UGS37" s="84"/>
      <c r="UGT37" s="84"/>
      <c r="UGU37" s="84"/>
      <c r="UGV37" s="84"/>
      <c r="UGW37" s="84"/>
      <c r="UGX37" s="84"/>
      <c r="UGY37" s="84"/>
      <c r="UGZ37" s="84"/>
      <c r="UHA37" s="84"/>
      <c r="UHB37" s="84"/>
      <c r="UHC37" s="84"/>
      <c r="UHD37" s="84"/>
      <c r="UHE37" s="84"/>
      <c r="UHF37" s="84"/>
      <c r="UHG37" s="84"/>
      <c r="UHH37" s="84"/>
      <c r="UHI37" s="84"/>
      <c r="UHJ37" s="84"/>
      <c r="UHK37" s="84"/>
      <c r="UHL37" s="84"/>
      <c r="UHM37" s="84"/>
      <c r="UHN37" s="84"/>
      <c r="UHO37" s="84"/>
      <c r="UHP37" s="84"/>
      <c r="UHQ37" s="84"/>
      <c r="UHR37" s="84"/>
      <c r="UHS37" s="84"/>
      <c r="UHT37" s="84"/>
      <c r="UHU37" s="84"/>
      <c r="UHV37" s="84"/>
      <c r="UHW37" s="84"/>
      <c r="UHX37" s="84"/>
      <c r="UHY37" s="84"/>
      <c r="UHZ37" s="84"/>
      <c r="UIA37" s="84"/>
      <c r="UIB37" s="84"/>
      <c r="UIC37" s="84"/>
      <c r="UID37" s="84"/>
      <c r="UIE37" s="84"/>
      <c r="UIF37" s="84"/>
      <c r="UIG37" s="84"/>
      <c r="UIH37" s="84"/>
      <c r="UII37" s="84"/>
      <c r="UIJ37" s="84"/>
      <c r="UIK37" s="84"/>
      <c r="UIL37" s="84"/>
      <c r="UIM37" s="84"/>
      <c r="UIN37" s="84"/>
      <c r="UIO37" s="84"/>
      <c r="UIP37" s="84"/>
      <c r="UIQ37" s="84"/>
      <c r="UIR37" s="84"/>
      <c r="UIS37" s="84"/>
      <c r="UIT37" s="84"/>
      <c r="UIU37" s="84"/>
      <c r="UIV37" s="84"/>
      <c r="UIW37" s="84"/>
      <c r="UIX37" s="84"/>
      <c r="UIY37" s="84"/>
      <c r="UIZ37" s="84"/>
      <c r="UJA37" s="84"/>
      <c r="UJB37" s="84"/>
      <c r="UJC37" s="84"/>
      <c r="UJD37" s="84"/>
      <c r="UJE37" s="84"/>
      <c r="UJF37" s="84"/>
      <c r="UJG37" s="84"/>
      <c r="UJH37" s="84"/>
      <c r="UJI37" s="84"/>
      <c r="UJJ37" s="84"/>
      <c r="UJK37" s="84"/>
      <c r="UJL37" s="84"/>
      <c r="UJM37" s="84"/>
      <c r="UJN37" s="84"/>
      <c r="UJO37" s="84"/>
      <c r="UJP37" s="84"/>
      <c r="UJQ37" s="84"/>
      <c r="UJR37" s="84"/>
      <c r="UJS37" s="84"/>
      <c r="UJT37" s="84"/>
      <c r="UJU37" s="84"/>
      <c r="UJV37" s="84"/>
      <c r="UJW37" s="84"/>
      <c r="UJX37" s="84"/>
      <c r="UJY37" s="84"/>
      <c r="UJZ37" s="84"/>
      <c r="UKA37" s="84"/>
      <c r="UKB37" s="84"/>
      <c r="UKC37" s="84"/>
      <c r="UKD37" s="84"/>
      <c r="UKE37" s="84"/>
      <c r="UKF37" s="84"/>
      <c r="UKG37" s="84"/>
      <c r="UKH37" s="84"/>
      <c r="UKI37" s="84"/>
      <c r="UKJ37" s="84"/>
      <c r="UKK37" s="84"/>
      <c r="UKL37" s="84"/>
      <c r="UKM37" s="84"/>
      <c r="UKN37" s="84"/>
      <c r="UKO37" s="84"/>
      <c r="UKP37" s="84"/>
      <c r="UKQ37" s="84"/>
      <c r="UKR37" s="84"/>
      <c r="UKS37" s="84"/>
      <c r="UKT37" s="84"/>
      <c r="UKU37" s="84"/>
      <c r="UKV37" s="84"/>
      <c r="UKW37" s="84"/>
      <c r="UKX37" s="84"/>
      <c r="UKY37" s="84"/>
      <c r="UKZ37" s="84"/>
      <c r="ULA37" s="84"/>
      <c r="ULB37" s="84"/>
      <c r="ULC37" s="84"/>
      <c r="ULD37" s="84"/>
      <c r="ULE37" s="84"/>
      <c r="ULF37" s="84"/>
      <c r="ULG37" s="84"/>
      <c r="ULH37" s="84"/>
      <c r="ULI37" s="84"/>
      <c r="ULJ37" s="84"/>
      <c r="ULK37" s="84"/>
      <c r="ULL37" s="84"/>
      <c r="ULM37" s="84"/>
      <c r="ULN37" s="84"/>
      <c r="ULO37" s="84"/>
      <c r="ULP37" s="84"/>
      <c r="ULQ37" s="84"/>
      <c r="ULR37" s="84"/>
      <c r="ULS37" s="84"/>
      <c r="ULT37" s="84"/>
      <c r="ULU37" s="84"/>
      <c r="ULV37" s="84"/>
      <c r="ULW37" s="84"/>
      <c r="ULX37" s="84"/>
      <c r="ULY37" s="84"/>
      <c r="ULZ37" s="84"/>
      <c r="UMA37" s="84"/>
      <c r="UMB37" s="84"/>
      <c r="UMC37" s="84"/>
      <c r="UMD37" s="84"/>
      <c r="UME37" s="84"/>
      <c r="UMF37" s="84"/>
      <c r="UMG37" s="84"/>
      <c r="UMH37" s="84"/>
      <c r="UMI37" s="84"/>
      <c r="UMJ37" s="84"/>
      <c r="UMK37" s="84"/>
      <c r="UML37" s="84"/>
      <c r="UMM37" s="84"/>
      <c r="UMN37" s="84"/>
      <c r="UMO37" s="84"/>
      <c r="UMP37" s="84"/>
      <c r="UMQ37" s="84"/>
      <c r="UMR37" s="84"/>
      <c r="UMS37" s="84"/>
      <c r="UMT37" s="84"/>
      <c r="UMU37" s="84"/>
      <c r="UMV37" s="84"/>
      <c r="UMW37" s="84"/>
      <c r="UMX37" s="84"/>
      <c r="UMY37" s="84"/>
      <c r="UMZ37" s="84"/>
      <c r="UNA37" s="84"/>
      <c r="UNB37" s="84"/>
      <c r="UNC37" s="84"/>
      <c r="UND37" s="84"/>
      <c r="UNE37" s="84"/>
      <c r="UNF37" s="84"/>
      <c r="UNG37" s="84"/>
      <c r="UNH37" s="84"/>
      <c r="UNI37" s="84"/>
      <c r="UNJ37" s="84"/>
      <c r="UNK37" s="84"/>
      <c r="UNL37" s="84"/>
      <c r="UNM37" s="84"/>
      <c r="UNN37" s="84"/>
      <c r="UNO37" s="84"/>
      <c r="UNP37" s="84"/>
      <c r="UNQ37" s="84"/>
      <c r="UNR37" s="84"/>
      <c r="UNS37" s="84"/>
      <c r="UNT37" s="84"/>
      <c r="UNU37" s="84"/>
      <c r="UNV37" s="84"/>
      <c r="UNW37" s="84"/>
      <c r="UNX37" s="84"/>
      <c r="UNY37" s="84"/>
      <c r="UNZ37" s="84"/>
      <c r="UOA37" s="84"/>
      <c r="UOB37" s="84"/>
      <c r="UOC37" s="84"/>
      <c r="UOD37" s="84"/>
      <c r="UOE37" s="84"/>
      <c r="UOF37" s="84"/>
      <c r="UOG37" s="84"/>
      <c r="UOH37" s="84"/>
      <c r="UOI37" s="84"/>
      <c r="UOJ37" s="84"/>
      <c r="UOK37" s="84"/>
      <c r="UOL37" s="84"/>
      <c r="UOM37" s="84"/>
      <c r="UON37" s="84"/>
      <c r="UOO37" s="84"/>
      <c r="UOP37" s="84"/>
      <c r="UOQ37" s="84"/>
      <c r="UOR37" s="84"/>
      <c r="UOS37" s="84"/>
      <c r="UOT37" s="84"/>
      <c r="UOU37" s="84"/>
      <c r="UOV37" s="84"/>
      <c r="UOW37" s="84"/>
      <c r="UOX37" s="84"/>
      <c r="UOY37" s="84"/>
      <c r="UOZ37" s="84"/>
      <c r="UPA37" s="84"/>
      <c r="UPB37" s="84"/>
      <c r="UPC37" s="84"/>
      <c r="UPD37" s="84"/>
      <c r="UPE37" s="84"/>
      <c r="UPF37" s="84"/>
      <c r="UPG37" s="84"/>
      <c r="UPH37" s="84"/>
      <c r="UPI37" s="84"/>
      <c r="UPJ37" s="84"/>
      <c r="UPK37" s="84"/>
      <c r="UPL37" s="84"/>
      <c r="UPM37" s="84"/>
      <c r="UPN37" s="84"/>
      <c r="UPO37" s="84"/>
      <c r="UPP37" s="84"/>
      <c r="UPQ37" s="84"/>
      <c r="UPR37" s="84"/>
      <c r="UPS37" s="84"/>
      <c r="UPT37" s="84"/>
      <c r="UPU37" s="84"/>
      <c r="UPV37" s="84"/>
      <c r="UPW37" s="84"/>
      <c r="UPX37" s="84"/>
      <c r="UPY37" s="84"/>
      <c r="UPZ37" s="84"/>
      <c r="UQA37" s="84"/>
      <c r="UQB37" s="84"/>
      <c r="UQC37" s="84"/>
      <c r="UQD37" s="84"/>
      <c r="UQE37" s="84"/>
      <c r="UQF37" s="84"/>
      <c r="UQG37" s="84"/>
      <c r="UQH37" s="84"/>
      <c r="UQI37" s="84"/>
      <c r="UQJ37" s="84"/>
      <c r="UQK37" s="84"/>
      <c r="UQL37" s="84"/>
      <c r="UQM37" s="84"/>
      <c r="UQN37" s="84"/>
      <c r="UQO37" s="84"/>
      <c r="UQP37" s="84"/>
      <c r="UQQ37" s="84"/>
      <c r="UQR37" s="84"/>
      <c r="UQS37" s="84"/>
      <c r="UQT37" s="84"/>
      <c r="UQU37" s="84"/>
      <c r="UQV37" s="84"/>
      <c r="UQW37" s="84"/>
      <c r="UQX37" s="84"/>
      <c r="UQY37" s="84"/>
      <c r="UQZ37" s="84"/>
      <c r="URA37" s="84"/>
      <c r="URB37" s="84"/>
      <c r="URC37" s="84"/>
      <c r="URD37" s="84"/>
      <c r="URE37" s="84"/>
      <c r="URF37" s="84"/>
      <c r="URG37" s="84"/>
      <c r="URH37" s="84"/>
      <c r="URI37" s="84"/>
      <c r="URJ37" s="84"/>
      <c r="URK37" s="84"/>
      <c r="URL37" s="84"/>
      <c r="URM37" s="84"/>
      <c r="URN37" s="84"/>
      <c r="URO37" s="84"/>
      <c r="URP37" s="84"/>
      <c r="URQ37" s="84"/>
      <c r="URR37" s="84"/>
      <c r="URS37" s="84"/>
      <c r="URT37" s="84"/>
      <c r="URU37" s="84"/>
      <c r="URV37" s="84"/>
      <c r="URW37" s="84"/>
      <c r="URX37" s="84"/>
      <c r="URY37" s="84"/>
      <c r="URZ37" s="84"/>
      <c r="USA37" s="84"/>
      <c r="USB37" s="84"/>
      <c r="USC37" s="84"/>
      <c r="USD37" s="84"/>
      <c r="USE37" s="84"/>
      <c r="USF37" s="84"/>
      <c r="USG37" s="84"/>
      <c r="USH37" s="84"/>
      <c r="USI37" s="84"/>
      <c r="USJ37" s="84"/>
      <c r="USK37" s="84"/>
      <c r="USL37" s="84"/>
      <c r="USM37" s="84"/>
      <c r="USN37" s="84"/>
      <c r="USO37" s="84"/>
      <c r="USP37" s="84"/>
      <c r="USQ37" s="84"/>
      <c r="USR37" s="84"/>
      <c r="USS37" s="84"/>
      <c r="UST37" s="84"/>
      <c r="USU37" s="84"/>
      <c r="USV37" s="84"/>
      <c r="USW37" s="84"/>
      <c r="USX37" s="84"/>
      <c r="USY37" s="84"/>
      <c r="USZ37" s="84"/>
      <c r="UTA37" s="84"/>
      <c r="UTB37" s="84"/>
      <c r="UTC37" s="84"/>
      <c r="UTD37" s="84"/>
      <c r="UTE37" s="84"/>
      <c r="UTF37" s="84"/>
      <c r="UTG37" s="84"/>
      <c r="UTH37" s="84"/>
      <c r="UTI37" s="84"/>
      <c r="UTJ37" s="84"/>
      <c r="UTK37" s="84"/>
      <c r="UTL37" s="84"/>
      <c r="UTM37" s="84"/>
      <c r="UTN37" s="84"/>
      <c r="UTO37" s="84"/>
      <c r="UTP37" s="84"/>
      <c r="UTQ37" s="84"/>
      <c r="UTR37" s="84"/>
      <c r="UTS37" s="84"/>
      <c r="UTT37" s="84"/>
      <c r="UTU37" s="84"/>
      <c r="UTV37" s="84"/>
      <c r="UTW37" s="84"/>
      <c r="UTX37" s="84"/>
      <c r="UTY37" s="84"/>
      <c r="UTZ37" s="84"/>
      <c r="UUA37" s="84"/>
      <c r="UUB37" s="84"/>
      <c r="UUC37" s="84"/>
      <c r="UUD37" s="84"/>
      <c r="UUE37" s="84"/>
      <c r="UUF37" s="84"/>
      <c r="UUG37" s="84"/>
      <c r="UUH37" s="84"/>
      <c r="UUI37" s="84"/>
      <c r="UUJ37" s="84"/>
      <c r="UUK37" s="84"/>
      <c r="UUL37" s="84"/>
      <c r="UUM37" s="84"/>
      <c r="UUN37" s="84"/>
      <c r="UUO37" s="84"/>
      <c r="UUP37" s="84"/>
      <c r="UUQ37" s="84"/>
      <c r="UUR37" s="84"/>
      <c r="UUS37" s="84"/>
      <c r="UUT37" s="84"/>
      <c r="UUU37" s="84"/>
      <c r="UUV37" s="84"/>
      <c r="UUW37" s="84"/>
      <c r="UUX37" s="84"/>
      <c r="UUY37" s="84"/>
      <c r="UUZ37" s="84"/>
      <c r="UVA37" s="84"/>
      <c r="UVB37" s="84"/>
      <c r="UVC37" s="84"/>
      <c r="UVD37" s="84"/>
      <c r="UVE37" s="84"/>
      <c r="UVF37" s="84"/>
      <c r="UVG37" s="84"/>
      <c r="UVH37" s="84"/>
      <c r="UVI37" s="84"/>
      <c r="UVJ37" s="84"/>
      <c r="UVK37" s="84"/>
      <c r="UVL37" s="84"/>
      <c r="UVM37" s="84"/>
      <c r="UVN37" s="84"/>
      <c r="UVO37" s="84"/>
      <c r="UVP37" s="84"/>
      <c r="UVQ37" s="84"/>
      <c r="UVR37" s="84"/>
      <c r="UVS37" s="84"/>
      <c r="UVT37" s="84"/>
      <c r="UVU37" s="84"/>
      <c r="UVV37" s="84"/>
      <c r="UVW37" s="84"/>
      <c r="UVX37" s="84"/>
      <c r="UVY37" s="84"/>
      <c r="UVZ37" s="84"/>
      <c r="UWA37" s="84"/>
      <c r="UWB37" s="84"/>
      <c r="UWC37" s="84"/>
      <c r="UWD37" s="84"/>
      <c r="UWE37" s="84"/>
      <c r="UWF37" s="84"/>
      <c r="UWG37" s="84"/>
      <c r="UWH37" s="84"/>
      <c r="UWI37" s="84"/>
      <c r="UWJ37" s="84"/>
      <c r="UWK37" s="84"/>
      <c r="UWL37" s="84"/>
      <c r="UWM37" s="84"/>
      <c r="UWN37" s="84"/>
      <c r="UWO37" s="84"/>
      <c r="UWP37" s="84"/>
      <c r="UWQ37" s="84"/>
      <c r="UWR37" s="84"/>
      <c r="UWS37" s="84"/>
      <c r="UWT37" s="84"/>
      <c r="UWU37" s="84"/>
      <c r="UWV37" s="84"/>
      <c r="UWW37" s="84"/>
      <c r="UWX37" s="84"/>
      <c r="UWY37" s="84"/>
      <c r="UWZ37" s="84"/>
      <c r="UXA37" s="84"/>
      <c r="UXB37" s="84"/>
      <c r="UXC37" s="84"/>
      <c r="UXD37" s="84"/>
      <c r="UXE37" s="84"/>
      <c r="UXF37" s="84"/>
      <c r="UXG37" s="84"/>
      <c r="UXH37" s="84"/>
      <c r="UXI37" s="84"/>
      <c r="UXJ37" s="84"/>
      <c r="UXK37" s="84"/>
      <c r="UXL37" s="84"/>
      <c r="UXM37" s="84"/>
      <c r="UXN37" s="84"/>
      <c r="UXO37" s="84"/>
      <c r="UXP37" s="84"/>
      <c r="UXQ37" s="84"/>
      <c r="UXR37" s="84"/>
      <c r="UXS37" s="84"/>
      <c r="UXT37" s="84"/>
      <c r="UXU37" s="84"/>
      <c r="UXV37" s="84"/>
      <c r="UXW37" s="84"/>
      <c r="UXX37" s="84"/>
      <c r="UXY37" s="84"/>
      <c r="UXZ37" s="84"/>
      <c r="UYA37" s="84"/>
      <c r="UYB37" s="84"/>
      <c r="UYC37" s="84"/>
      <c r="UYD37" s="84"/>
      <c r="UYE37" s="84"/>
      <c r="UYF37" s="84"/>
      <c r="UYG37" s="84"/>
      <c r="UYH37" s="84"/>
      <c r="UYI37" s="84"/>
      <c r="UYJ37" s="84"/>
      <c r="UYK37" s="84"/>
      <c r="UYL37" s="84"/>
      <c r="UYM37" s="84"/>
      <c r="UYN37" s="84"/>
      <c r="UYO37" s="84"/>
      <c r="UYP37" s="84"/>
      <c r="UYQ37" s="84"/>
      <c r="UYR37" s="84"/>
      <c r="UYS37" s="84"/>
      <c r="UYT37" s="84"/>
      <c r="UYU37" s="84"/>
      <c r="UYV37" s="84"/>
      <c r="UYW37" s="84"/>
      <c r="UYX37" s="84"/>
      <c r="UYY37" s="84"/>
      <c r="UYZ37" s="84"/>
      <c r="UZA37" s="84"/>
      <c r="UZB37" s="84"/>
      <c r="UZC37" s="84"/>
      <c r="UZD37" s="84"/>
      <c r="UZE37" s="84"/>
      <c r="UZF37" s="84"/>
      <c r="UZG37" s="84"/>
      <c r="UZH37" s="84"/>
      <c r="UZI37" s="84"/>
      <c r="UZJ37" s="84"/>
      <c r="UZK37" s="84"/>
      <c r="UZL37" s="84"/>
      <c r="UZM37" s="84"/>
      <c r="UZN37" s="84"/>
      <c r="UZO37" s="84"/>
      <c r="UZP37" s="84"/>
      <c r="UZQ37" s="84"/>
      <c r="UZR37" s="84"/>
      <c r="UZS37" s="84"/>
      <c r="UZT37" s="84"/>
      <c r="UZU37" s="84"/>
      <c r="UZV37" s="84"/>
      <c r="UZW37" s="84"/>
      <c r="UZX37" s="84"/>
      <c r="UZY37" s="84"/>
      <c r="UZZ37" s="84"/>
      <c r="VAA37" s="84"/>
      <c r="VAB37" s="84"/>
      <c r="VAC37" s="84"/>
      <c r="VAD37" s="84"/>
      <c r="VAE37" s="84"/>
      <c r="VAF37" s="84"/>
      <c r="VAG37" s="84"/>
      <c r="VAH37" s="84"/>
      <c r="VAI37" s="84"/>
      <c r="VAJ37" s="84"/>
      <c r="VAK37" s="84"/>
      <c r="VAL37" s="84"/>
      <c r="VAM37" s="84"/>
      <c r="VAN37" s="84"/>
      <c r="VAO37" s="84"/>
      <c r="VAP37" s="84"/>
      <c r="VAQ37" s="84"/>
      <c r="VAR37" s="84"/>
      <c r="VAS37" s="84"/>
      <c r="VAT37" s="84"/>
      <c r="VAU37" s="84"/>
      <c r="VAV37" s="84"/>
      <c r="VAW37" s="84"/>
      <c r="VAX37" s="84"/>
      <c r="VAY37" s="84"/>
      <c r="VAZ37" s="84"/>
      <c r="VBA37" s="84"/>
      <c r="VBB37" s="84"/>
      <c r="VBC37" s="84"/>
      <c r="VBD37" s="84"/>
      <c r="VBE37" s="84"/>
      <c r="VBF37" s="84"/>
      <c r="VBG37" s="84"/>
      <c r="VBH37" s="84"/>
      <c r="VBI37" s="84"/>
      <c r="VBJ37" s="84"/>
      <c r="VBK37" s="84"/>
      <c r="VBL37" s="84"/>
      <c r="VBM37" s="84"/>
      <c r="VBN37" s="84"/>
      <c r="VBO37" s="84"/>
      <c r="VBP37" s="84"/>
      <c r="VBQ37" s="84"/>
      <c r="VBR37" s="84"/>
      <c r="VBS37" s="84"/>
      <c r="VBT37" s="84"/>
      <c r="VBU37" s="84"/>
      <c r="VBV37" s="84"/>
      <c r="VBW37" s="84"/>
      <c r="VBX37" s="84"/>
      <c r="VBY37" s="84"/>
      <c r="VBZ37" s="84"/>
      <c r="VCA37" s="84"/>
      <c r="VCB37" s="84"/>
      <c r="VCC37" s="84"/>
      <c r="VCD37" s="84"/>
      <c r="VCE37" s="84"/>
      <c r="VCF37" s="84"/>
      <c r="VCG37" s="84"/>
      <c r="VCH37" s="84"/>
      <c r="VCI37" s="84"/>
      <c r="VCJ37" s="84"/>
      <c r="VCK37" s="84"/>
      <c r="VCL37" s="84"/>
      <c r="VCM37" s="84"/>
      <c r="VCN37" s="84"/>
      <c r="VCO37" s="84"/>
      <c r="VCP37" s="84"/>
      <c r="VCQ37" s="84"/>
      <c r="VCR37" s="84"/>
      <c r="VCS37" s="84"/>
      <c r="VCT37" s="84"/>
      <c r="VCU37" s="84"/>
      <c r="VCV37" s="84"/>
      <c r="VCW37" s="84"/>
      <c r="VCX37" s="84"/>
      <c r="VCY37" s="84"/>
      <c r="VCZ37" s="84"/>
      <c r="VDA37" s="84"/>
      <c r="VDB37" s="84"/>
      <c r="VDC37" s="84"/>
      <c r="VDD37" s="84"/>
      <c r="VDE37" s="84"/>
      <c r="VDF37" s="84"/>
      <c r="VDG37" s="84"/>
      <c r="VDH37" s="84"/>
      <c r="VDI37" s="84"/>
      <c r="VDJ37" s="84"/>
      <c r="VDK37" s="84"/>
      <c r="VDL37" s="84"/>
      <c r="VDM37" s="84"/>
      <c r="VDN37" s="84"/>
      <c r="VDO37" s="84"/>
      <c r="VDP37" s="84"/>
      <c r="VDQ37" s="84"/>
      <c r="VDR37" s="84"/>
      <c r="VDS37" s="84"/>
      <c r="VDT37" s="84"/>
      <c r="VDU37" s="84"/>
      <c r="VDV37" s="84"/>
      <c r="VDW37" s="84"/>
      <c r="VDX37" s="84"/>
      <c r="VDY37" s="84"/>
      <c r="VDZ37" s="84"/>
      <c r="VEA37" s="84"/>
      <c r="VEB37" s="84"/>
      <c r="VEC37" s="84"/>
      <c r="VED37" s="84"/>
      <c r="VEE37" s="84"/>
      <c r="VEF37" s="84"/>
      <c r="VEG37" s="84"/>
      <c r="VEH37" s="84"/>
      <c r="VEI37" s="84"/>
      <c r="VEJ37" s="84"/>
      <c r="VEK37" s="84"/>
      <c r="VEL37" s="84"/>
      <c r="VEM37" s="84"/>
      <c r="VEN37" s="84"/>
      <c r="VEO37" s="84"/>
      <c r="VEP37" s="84"/>
      <c r="VEQ37" s="84"/>
      <c r="VER37" s="84"/>
      <c r="VES37" s="84"/>
      <c r="VET37" s="84"/>
      <c r="VEU37" s="84"/>
      <c r="VEV37" s="84"/>
      <c r="VEW37" s="84"/>
      <c r="VEX37" s="84"/>
      <c r="VEY37" s="84"/>
      <c r="VEZ37" s="84"/>
      <c r="VFA37" s="84"/>
      <c r="VFB37" s="84"/>
      <c r="VFC37" s="84"/>
      <c r="VFD37" s="84"/>
      <c r="VFE37" s="84"/>
      <c r="VFF37" s="84"/>
      <c r="VFG37" s="84"/>
      <c r="VFH37" s="84"/>
      <c r="VFI37" s="84"/>
      <c r="VFJ37" s="84"/>
      <c r="VFK37" s="84"/>
      <c r="VFL37" s="84"/>
      <c r="VFM37" s="84"/>
      <c r="VFN37" s="84"/>
      <c r="VFO37" s="84"/>
      <c r="VFP37" s="84"/>
      <c r="VFQ37" s="84"/>
      <c r="VFR37" s="84"/>
      <c r="VFS37" s="84"/>
      <c r="VFT37" s="84"/>
      <c r="VFU37" s="84"/>
      <c r="VFV37" s="84"/>
      <c r="VFW37" s="84"/>
      <c r="VFX37" s="84"/>
      <c r="VFY37" s="84"/>
      <c r="VFZ37" s="84"/>
      <c r="VGA37" s="84"/>
      <c r="VGB37" s="84"/>
      <c r="VGC37" s="84"/>
      <c r="VGD37" s="84"/>
      <c r="VGE37" s="84"/>
      <c r="VGF37" s="84"/>
      <c r="VGG37" s="84"/>
      <c r="VGH37" s="84"/>
      <c r="VGI37" s="84"/>
      <c r="VGJ37" s="84"/>
      <c r="VGK37" s="84"/>
      <c r="VGL37" s="84"/>
      <c r="VGM37" s="84"/>
      <c r="VGN37" s="84"/>
      <c r="VGO37" s="84"/>
      <c r="VGP37" s="84"/>
      <c r="VGQ37" s="84"/>
      <c r="VGR37" s="84"/>
      <c r="VGS37" s="84"/>
      <c r="VGT37" s="84"/>
      <c r="VGU37" s="84"/>
      <c r="VGV37" s="84"/>
      <c r="VGW37" s="84"/>
      <c r="VGX37" s="84"/>
      <c r="VGY37" s="84"/>
      <c r="VGZ37" s="84"/>
      <c r="VHA37" s="84"/>
      <c r="VHB37" s="84"/>
      <c r="VHC37" s="84"/>
      <c r="VHD37" s="84"/>
      <c r="VHE37" s="84"/>
      <c r="VHF37" s="84"/>
      <c r="VHG37" s="84"/>
      <c r="VHH37" s="84"/>
      <c r="VHI37" s="84"/>
      <c r="VHJ37" s="84"/>
      <c r="VHK37" s="84"/>
      <c r="VHL37" s="84"/>
      <c r="VHM37" s="84"/>
      <c r="VHN37" s="84"/>
      <c r="VHO37" s="84"/>
      <c r="VHP37" s="84"/>
      <c r="VHQ37" s="84"/>
      <c r="VHR37" s="84"/>
      <c r="VHS37" s="84"/>
      <c r="VHT37" s="84"/>
      <c r="VHU37" s="84"/>
      <c r="VHV37" s="84"/>
      <c r="VHW37" s="84"/>
      <c r="VHX37" s="84"/>
      <c r="VHY37" s="84"/>
      <c r="VHZ37" s="84"/>
      <c r="VIA37" s="84"/>
      <c r="VIB37" s="84"/>
      <c r="VIC37" s="84"/>
      <c r="VID37" s="84"/>
      <c r="VIE37" s="84"/>
      <c r="VIF37" s="84"/>
      <c r="VIG37" s="84"/>
      <c r="VIH37" s="84"/>
      <c r="VII37" s="84"/>
      <c r="VIJ37" s="84"/>
      <c r="VIK37" s="84"/>
      <c r="VIL37" s="84"/>
      <c r="VIM37" s="84"/>
      <c r="VIN37" s="84"/>
      <c r="VIO37" s="84"/>
      <c r="VIP37" s="84"/>
      <c r="VIQ37" s="84"/>
      <c r="VIR37" s="84"/>
      <c r="VIS37" s="84"/>
      <c r="VIT37" s="84"/>
      <c r="VIU37" s="84"/>
      <c r="VIV37" s="84"/>
      <c r="VIW37" s="84"/>
      <c r="VIX37" s="84"/>
      <c r="VIY37" s="84"/>
      <c r="VIZ37" s="84"/>
      <c r="VJA37" s="84"/>
      <c r="VJB37" s="84"/>
      <c r="VJC37" s="84"/>
      <c r="VJD37" s="84"/>
      <c r="VJE37" s="84"/>
      <c r="VJF37" s="84"/>
      <c r="VJG37" s="84"/>
      <c r="VJH37" s="84"/>
      <c r="VJI37" s="84"/>
      <c r="VJJ37" s="84"/>
      <c r="VJK37" s="84"/>
      <c r="VJL37" s="84"/>
      <c r="VJM37" s="84"/>
      <c r="VJN37" s="84"/>
      <c r="VJO37" s="84"/>
      <c r="VJP37" s="84"/>
      <c r="VJQ37" s="84"/>
      <c r="VJR37" s="84"/>
      <c r="VJS37" s="84"/>
      <c r="VJT37" s="84"/>
      <c r="VJU37" s="84"/>
      <c r="VJV37" s="84"/>
      <c r="VJW37" s="84"/>
      <c r="VJX37" s="84"/>
      <c r="VJY37" s="84"/>
      <c r="VJZ37" s="84"/>
      <c r="VKA37" s="84"/>
      <c r="VKB37" s="84"/>
      <c r="VKC37" s="84"/>
      <c r="VKD37" s="84"/>
      <c r="VKE37" s="84"/>
      <c r="VKF37" s="84"/>
      <c r="VKG37" s="84"/>
      <c r="VKH37" s="84"/>
      <c r="VKI37" s="84"/>
      <c r="VKJ37" s="84"/>
      <c r="VKK37" s="84"/>
      <c r="VKL37" s="84"/>
      <c r="VKM37" s="84"/>
      <c r="VKN37" s="84"/>
      <c r="VKO37" s="84"/>
      <c r="VKP37" s="84"/>
      <c r="VKQ37" s="84"/>
      <c r="VKR37" s="84"/>
      <c r="VKS37" s="84"/>
      <c r="VKT37" s="84"/>
      <c r="VKU37" s="84"/>
      <c r="VKV37" s="84"/>
      <c r="VKW37" s="84"/>
      <c r="VKX37" s="84"/>
      <c r="VKY37" s="84"/>
      <c r="VKZ37" s="84"/>
      <c r="VLA37" s="84"/>
      <c r="VLB37" s="84"/>
      <c r="VLC37" s="84"/>
      <c r="VLD37" s="84"/>
      <c r="VLE37" s="84"/>
      <c r="VLF37" s="84"/>
      <c r="VLG37" s="84"/>
      <c r="VLH37" s="84"/>
      <c r="VLI37" s="84"/>
      <c r="VLJ37" s="84"/>
      <c r="VLK37" s="84"/>
      <c r="VLL37" s="84"/>
      <c r="VLM37" s="84"/>
      <c r="VLN37" s="84"/>
      <c r="VLO37" s="84"/>
      <c r="VLP37" s="84"/>
      <c r="VLQ37" s="84"/>
      <c r="VLR37" s="84"/>
      <c r="VLS37" s="84"/>
      <c r="VLT37" s="84"/>
      <c r="VLU37" s="84"/>
      <c r="VLV37" s="84"/>
      <c r="VLW37" s="84"/>
      <c r="VLX37" s="84"/>
      <c r="VLY37" s="84"/>
      <c r="VLZ37" s="84"/>
      <c r="VMA37" s="84"/>
      <c r="VMB37" s="84"/>
      <c r="VMC37" s="84"/>
      <c r="VMD37" s="84"/>
      <c r="VME37" s="84"/>
      <c r="VMF37" s="84"/>
      <c r="VMG37" s="84"/>
      <c r="VMH37" s="84"/>
      <c r="VMI37" s="84"/>
      <c r="VMJ37" s="84"/>
      <c r="VMK37" s="84"/>
      <c r="VML37" s="84"/>
      <c r="VMM37" s="84"/>
      <c r="VMN37" s="84"/>
      <c r="VMO37" s="84"/>
      <c r="VMP37" s="84"/>
      <c r="VMQ37" s="84"/>
      <c r="VMR37" s="84"/>
      <c r="VMS37" s="84"/>
      <c r="VMT37" s="84"/>
      <c r="VMU37" s="84"/>
      <c r="VMV37" s="84"/>
      <c r="VMW37" s="84"/>
      <c r="VMX37" s="84"/>
      <c r="VMY37" s="84"/>
      <c r="VMZ37" s="84"/>
      <c r="VNA37" s="84"/>
      <c r="VNB37" s="84"/>
      <c r="VNC37" s="84"/>
      <c r="VND37" s="84"/>
      <c r="VNE37" s="84"/>
      <c r="VNF37" s="84"/>
      <c r="VNG37" s="84"/>
      <c r="VNH37" s="84"/>
      <c r="VNI37" s="84"/>
      <c r="VNJ37" s="84"/>
      <c r="VNK37" s="84"/>
      <c r="VNL37" s="84"/>
      <c r="VNM37" s="84"/>
      <c r="VNN37" s="84"/>
      <c r="VNO37" s="84"/>
      <c r="VNP37" s="84"/>
      <c r="VNQ37" s="84"/>
      <c r="VNR37" s="84"/>
      <c r="VNS37" s="84"/>
      <c r="VNT37" s="84"/>
      <c r="VNU37" s="84"/>
      <c r="VNV37" s="84"/>
      <c r="VNW37" s="84"/>
      <c r="VNX37" s="84"/>
      <c r="VNY37" s="84"/>
      <c r="VNZ37" s="84"/>
      <c r="VOA37" s="84"/>
      <c r="VOB37" s="84"/>
      <c r="VOC37" s="84"/>
      <c r="VOD37" s="84"/>
      <c r="VOE37" s="84"/>
      <c r="VOF37" s="84"/>
      <c r="VOG37" s="84"/>
      <c r="VOH37" s="84"/>
      <c r="VOI37" s="84"/>
      <c r="VOJ37" s="84"/>
      <c r="VOK37" s="84"/>
      <c r="VOL37" s="84"/>
      <c r="VOM37" s="84"/>
      <c r="VON37" s="84"/>
      <c r="VOO37" s="84"/>
      <c r="VOP37" s="84"/>
      <c r="VOQ37" s="84"/>
      <c r="VOR37" s="84"/>
      <c r="VOS37" s="84"/>
      <c r="VOT37" s="84"/>
      <c r="VOU37" s="84"/>
      <c r="VOV37" s="84"/>
      <c r="VOW37" s="84"/>
      <c r="VOX37" s="84"/>
      <c r="VOY37" s="84"/>
      <c r="VOZ37" s="84"/>
      <c r="VPA37" s="84"/>
      <c r="VPB37" s="84"/>
      <c r="VPC37" s="84"/>
      <c r="VPD37" s="84"/>
      <c r="VPE37" s="84"/>
      <c r="VPF37" s="84"/>
      <c r="VPG37" s="84"/>
      <c r="VPH37" s="84"/>
      <c r="VPI37" s="84"/>
      <c r="VPJ37" s="84"/>
      <c r="VPK37" s="84"/>
      <c r="VPL37" s="84"/>
      <c r="VPM37" s="84"/>
      <c r="VPN37" s="84"/>
      <c r="VPO37" s="84"/>
      <c r="VPP37" s="84"/>
      <c r="VPQ37" s="84"/>
      <c r="VPR37" s="84"/>
      <c r="VPS37" s="84"/>
      <c r="VPT37" s="84"/>
      <c r="VPU37" s="84"/>
      <c r="VPV37" s="84"/>
      <c r="VPW37" s="84"/>
      <c r="VPX37" s="84"/>
      <c r="VPY37" s="84"/>
      <c r="VPZ37" s="84"/>
      <c r="VQA37" s="84"/>
      <c r="VQB37" s="84"/>
      <c r="VQC37" s="84"/>
      <c r="VQD37" s="84"/>
      <c r="VQE37" s="84"/>
      <c r="VQF37" s="84"/>
      <c r="VQG37" s="84"/>
      <c r="VQH37" s="84"/>
      <c r="VQI37" s="84"/>
      <c r="VQJ37" s="84"/>
      <c r="VQK37" s="84"/>
      <c r="VQL37" s="84"/>
      <c r="VQM37" s="84"/>
      <c r="VQN37" s="84"/>
      <c r="VQO37" s="84"/>
      <c r="VQP37" s="84"/>
      <c r="VQQ37" s="84"/>
      <c r="VQR37" s="84"/>
      <c r="VQS37" s="84"/>
      <c r="VQT37" s="84"/>
      <c r="VQU37" s="84"/>
      <c r="VQV37" s="84"/>
      <c r="VQW37" s="84"/>
      <c r="VQX37" s="84"/>
      <c r="VQY37" s="84"/>
      <c r="VQZ37" s="84"/>
      <c r="VRA37" s="84"/>
      <c r="VRB37" s="84"/>
      <c r="VRC37" s="84"/>
      <c r="VRD37" s="84"/>
      <c r="VRE37" s="84"/>
      <c r="VRF37" s="84"/>
      <c r="VRG37" s="84"/>
      <c r="VRH37" s="84"/>
      <c r="VRI37" s="84"/>
      <c r="VRJ37" s="84"/>
      <c r="VRK37" s="84"/>
      <c r="VRL37" s="84"/>
      <c r="VRM37" s="84"/>
      <c r="VRN37" s="84"/>
      <c r="VRO37" s="84"/>
      <c r="VRP37" s="84"/>
      <c r="VRQ37" s="84"/>
      <c r="VRR37" s="84"/>
      <c r="VRS37" s="84"/>
      <c r="VRT37" s="84"/>
      <c r="VRU37" s="84"/>
      <c r="VRV37" s="84"/>
      <c r="VRW37" s="84"/>
      <c r="VRX37" s="84"/>
      <c r="VRY37" s="84"/>
      <c r="VRZ37" s="84"/>
      <c r="VSA37" s="84"/>
      <c r="VSB37" s="84"/>
      <c r="VSC37" s="84"/>
      <c r="VSD37" s="84"/>
      <c r="VSE37" s="84"/>
      <c r="VSF37" s="84"/>
      <c r="VSG37" s="84"/>
      <c r="VSH37" s="84"/>
      <c r="VSI37" s="84"/>
      <c r="VSJ37" s="84"/>
      <c r="VSK37" s="84"/>
      <c r="VSL37" s="84"/>
      <c r="VSM37" s="84"/>
      <c r="VSN37" s="84"/>
      <c r="VSO37" s="84"/>
      <c r="VSP37" s="84"/>
      <c r="VSQ37" s="84"/>
      <c r="VSR37" s="84"/>
      <c r="VSS37" s="84"/>
      <c r="VST37" s="84"/>
      <c r="VSU37" s="84"/>
      <c r="VSV37" s="84"/>
      <c r="VSW37" s="84"/>
      <c r="VSX37" s="84"/>
      <c r="VSY37" s="84"/>
      <c r="VSZ37" s="84"/>
      <c r="VTA37" s="84"/>
      <c r="VTB37" s="84"/>
      <c r="VTC37" s="84"/>
      <c r="VTD37" s="84"/>
      <c r="VTE37" s="84"/>
      <c r="VTF37" s="84"/>
      <c r="VTG37" s="84"/>
      <c r="VTH37" s="84"/>
      <c r="VTI37" s="84"/>
      <c r="VTJ37" s="84"/>
      <c r="VTK37" s="84"/>
      <c r="VTL37" s="84"/>
      <c r="VTM37" s="84"/>
      <c r="VTN37" s="84"/>
      <c r="VTO37" s="84"/>
      <c r="VTP37" s="84"/>
      <c r="VTQ37" s="84"/>
      <c r="VTR37" s="84"/>
      <c r="VTS37" s="84"/>
      <c r="VTT37" s="84"/>
      <c r="VTU37" s="84"/>
      <c r="VTV37" s="84"/>
      <c r="VTW37" s="84"/>
      <c r="VTX37" s="84"/>
      <c r="VTY37" s="84"/>
      <c r="VTZ37" s="84"/>
      <c r="VUA37" s="84"/>
      <c r="VUB37" s="84"/>
      <c r="VUC37" s="84"/>
      <c r="VUD37" s="84"/>
      <c r="VUE37" s="84"/>
      <c r="VUF37" s="84"/>
      <c r="VUG37" s="84"/>
      <c r="VUH37" s="84"/>
      <c r="VUI37" s="84"/>
      <c r="VUJ37" s="84"/>
      <c r="VUK37" s="84"/>
      <c r="VUL37" s="84"/>
      <c r="VUM37" s="84"/>
      <c r="VUN37" s="84"/>
      <c r="VUO37" s="84"/>
      <c r="VUP37" s="84"/>
      <c r="VUQ37" s="84"/>
      <c r="VUR37" s="84"/>
      <c r="VUS37" s="84"/>
      <c r="VUT37" s="84"/>
      <c r="VUU37" s="84"/>
      <c r="VUV37" s="84"/>
      <c r="VUW37" s="84"/>
      <c r="VUX37" s="84"/>
      <c r="VUY37" s="84"/>
      <c r="VUZ37" s="84"/>
      <c r="VVA37" s="84"/>
      <c r="VVB37" s="84"/>
      <c r="VVC37" s="84"/>
      <c r="VVD37" s="84"/>
      <c r="VVE37" s="84"/>
      <c r="VVF37" s="84"/>
      <c r="VVG37" s="84"/>
      <c r="VVH37" s="84"/>
      <c r="VVI37" s="84"/>
      <c r="VVJ37" s="84"/>
      <c r="VVK37" s="84"/>
      <c r="VVL37" s="84"/>
      <c r="VVM37" s="84"/>
      <c r="VVN37" s="84"/>
      <c r="VVO37" s="84"/>
      <c r="VVP37" s="84"/>
      <c r="VVQ37" s="84"/>
      <c r="VVR37" s="84"/>
      <c r="VVS37" s="84"/>
      <c r="VVT37" s="84"/>
      <c r="VVU37" s="84"/>
      <c r="VVV37" s="84"/>
      <c r="VVW37" s="84"/>
      <c r="VVX37" s="84"/>
      <c r="VVY37" s="84"/>
      <c r="VVZ37" s="84"/>
      <c r="VWA37" s="84"/>
      <c r="VWB37" s="84"/>
      <c r="VWC37" s="84"/>
      <c r="VWD37" s="84"/>
      <c r="VWE37" s="84"/>
      <c r="VWF37" s="84"/>
      <c r="VWG37" s="84"/>
      <c r="VWH37" s="84"/>
      <c r="VWI37" s="84"/>
      <c r="VWJ37" s="84"/>
      <c r="VWK37" s="84"/>
      <c r="VWL37" s="84"/>
      <c r="VWM37" s="84"/>
      <c r="VWN37" s="84"/>
      <c r="VWO37" s="84"/>
      <c r="VWP37" s="84"/>
      <c r="VWQ37" s="84"/>
      <c r="VWR37" s="84"/>
      <c r="VWS37" s="84"/>
      <c r="VWT37" s="84"/>
      <c r="VWU37" s="84"/>
      <c r="VWV37" s="84"/>
      <c r="VWW37" s="84"/>
      <c r="VWX37" s="84"/>
      <c r="VWY37" s="84"/>
      <c r="VWZ37" s="84"/>
      <c r="VXA37" s="84"/>
      <c r="VXB37" s="84"/>
      <c r="VXC37" s="84"/>
      <c r="VXD37" s="84"/>
      <c r="VXE37" s="84"/>
      <c r="VXF37" s="84"/>
      <c r="VXG37" s="84"/>
      <c r="VXH37" s="84"/>
      <c r="VXI37" s="84"/>
      <c r="VXJ37" s="84"/>
      <c r="VXK37" s="84"/>
      <c r="VXL37" s="84"/>
      <c r="VXM37" s="84"/>
      <c r="VXN37" s="84"/>
      <c r="VXO37" s="84"/>
      <c r="VXP37" s="84"/>
      <c r="VXQ37" s="84"/>
      <c r="VXR37" s="84"/>
      <c r="VXS37" s="84"/>
      <c r="VXT37" s="84"/>
      <c r="VXU37" s="84"/>
      <c r="VXV37" s="84"/>
      <c r="VXW37" s="84"/>
      <c r="VXX37" s="84"/>
      <c r="VXY37" s="84"/>
      <c r="VXZ37" s="84"/>
      <c r="VYA37" s="84"/>
      <c r="VYB37" s="84"/>
      <c r="VYC37" s="84"/>
      <c r="VYD37" s="84"/>
      <c r="VYE37" s="84"/>
      <c r="VYF37" s="84"/>
      <c r="VYG37" s="84"/>
      <c r="VYH37" s="84"/>
      <c r="VYI37" s="84"/>
      <c r="VYJ37" s="84"/>
      <c r="VYK37" s="84"/>
      <c r="VYL37" s="84"/>
      <c r="VYM37" s="84"/>
      <c r="VYN37" s="84"/>
      <c r="VYO37" s="84"/>
      <c r="VYP37" s="84"/>
      <c r="VYQ37" s="84"/>
      <c r="VYR37" s="84"/>
      <c r="VYS37" s="84"/>
      <c r="VYT37" s="84"/>
      <c r="VYU37" s="84"/>
      <c r="VYV37" s="84"/>
      <c r="VYW37" s="84"/>
      <c r="VYX37" s="84"/>
      <c r="VYY37" s="84"/>
      <c r="VYZ37" s="84"/>
      <c r="VZA37" s="84"/>
      <c r="VZB37" s="84"/>
      <c r="VZC37" s="84"/>
      <c r="VZD37" s="84"/>
      <c r="VZE37" s="84"/>
      <c r="VZF37" s="84"/>
      <c r="VZG37" s="84"/>
      <c r="VZH37" s="84"/>
      <c r="VZI37" s="84"/>
      <c r="VZJ37" s="84"/>
      <c r="VZK37" s="84"/>
      <c r="VZL37" s="84"/>
      <c r="VZM37" s="84"/>
      <c r="VZN37" s="84"/>
      <c r="VZO37" s="84"/>
      <c r="VZP37" s="84"/>
      <c r="VZQ37" s="84"/>
      <c r="VZR37" s="84"/>
      <c r="VZS37" s="84"/>
      <c r="VZT37" s="84"/>
      <c r="VZU37" s="84"/>
      <c r="VZV37" s="84"/>
      <c r="VZW37" s="84"/>
      <c r="VZX37" s="84"/>
      <c r="VZY37" s="84"/>
      <c r="VZZ37" s="84"/>
      <c r="WAA37" s="84"/>
      <c r="WAB37" s="84"/>
      <c r="WAC37" s="84"/>
      <c r="WAD37" s="84"/>
      <c r="WAE37" s="84"/>
      <c r="WAF37" s="84"/>
      <c r="WAG37" s="84"/>
      <c r="WAH37" s="84"/>
      <c r="WAI37" s="84"/>
      <c r="WAJ37" s="84"/>
      <c r="WAK37" s="84"/>
      <c r="WAL37" s="84"/>
      <c r="WAM37" s="84"/>
      <c r="WAN37" s="84"/>
      <c r="WAO37" s="84"/>
      <c r="WAP37" s="84"/>
      <c r="WAQ37" s="84"/>
      <c r="WAR37" s="84"/>
      <c r="WAS37" s="84"/>
      <c r="WAT37" s="84"/>
      <c r="WAU37" s="84"/>
      <c r="WAV37" s="84"/>
      <c r="WAW37" s="84"/>
      <c r="WAX37" s="84"/>
      <c r="WAY37" s="84"/>
      <c r="WAZ37" s="84"/>
      <c r="WBA37" s="84"/>
      <c r="WBB37" s="84"/>
      <c r="WBC37" s="84"/>
      <c r="WBD37" s="84"/>
      <c r="WBE37" s="84"/>
      <c r="WBF37" s="84"/>
      <c r="WBG37" s="84"/>
      <c r="WBH37" s="84"/>
      <c r="WBI37" s="84"/>
      <c r="WBJ37" s="84"/>
      <c r="WBK37" s="84"/>
      <c r="WBL37" s="84"/>
      <c r="WBM37" s="84"/>
      <c r="WBN37" s="84"/>
      <c r="WBO37" s="84"/>
      <c r="WBP37" s="84"/>
      <c r="WBQ37" s="84"/>
      <c r="WBR37" s="84"/>
      <c r="WBS37" s="84"/>
      <c r="WBT37" s="84"/>
      <c r="WBU37" s="84"/>
      <c r="WBV37" s="84"/>
      <c r="WBW37" s="84"/>
      <c r="WBX37" s="84"/>
      <c r="WBY37" s="84"/>
      <c r="WBZ37" s="84"/>
      <c r="WCA37" s="84"/>
      <c r="WCB37" s="84"/>
      <c r="WCC37" s="84"/>
      <c r="WCD37" s="84"/>
      <c r="WCE37" s="84"/>
      <c r="WCF37" s="84"/>
      <c r="WCG37" s="84"/>
      <c r="WCH37" s="84"/>
      <c r="WCI37" s="84"/>
      <c r="WCJ37" s="84"/>
      <c r="WCK37" s="84"/>
      <c r="WCL37" s="84"/>
      <c r="WCM37" s="84"/>
      <c r="WCN37" s="84"/>
      <c r="WCO37" s="84"/>
      <c r="WCP37" s="84"/>
      <c r="WCQ37" s="84"/>
      <c r="WCR37" s="84"/>
      <c r="WCS37" s="84"/>
      <c r="WCT37" s="84"/>
      <c r="WCU37" s="84"/>
      <c r="WCV37" s="84"/>
      <c r="WCW37" s="84"/>
      <c r="WCX37" s="84"/>
      <c r="WCY37" s="84"/>
      <c r="WCZ37" s="84"/>
      <c r="WDA37" s="84"/>
      <c r="WDB37" s="84"/>
      <c r="WDC37" s="84"/>
      <c r="WDD37" s="84"/>
      <c r="WDE37" s="84"/>
      <c r="WDF37" s="84"/>
      <c r="WDG37" s="84"/>
      <c r="WDH37" s="84"/>
      <c r="WDI37" s="84"/>
      <c r="WDJ37" s="84"/>
      <c r="WDK37" s="84"/>
      <c r="WDL37" s="84"/>
      <c r="WDM37" s="84"/>
      <c r="WDN37" s="84"/>
      <c r="WDO37" s="84"/>
      <c r="WDP37" s="84"/>
      <c r="WDQ37" s="84"/>
      <c r="WDR37" s="84"/>
      <c r="WDS37" s="84"/>
      <c r="WDT37" s="84"/>
      <c r="WDU37" s="84"/>
      <c r="WDV37" s="84"/>
      <c r="WDW37" s="84"/>
      <c r="WDX37" s="84"/>
      <c r="WDY37" s="84"/>
      <c r="WDZ37" s="84"/>
      <c r="WEA37" s="84"/>
      <c r="WEB37" s="84"/>
      <c r="WEC37" s="84"/>
      <c r="WED37" s="84"/>
      <c r="WEE37" s="84"/>
      <c r="WEF37" s="84"/>
      <c r="WEG37" s="84"/>
      <c r="WEH37" s="84"/>
      <c r="WEI37" s="84"/>
      <c r="WEJ37" s="84"/>
      <c r="WEK37" s="84"/>
      <c r="WEL37" s="84"/>
      <c r="WEM37" s="84"/>
      <c r="WEN37" s="84"/>
      <c r="WEO37" s="84"/>
      <c r="WEP37" s="84"/>
      <c r="WEQ37" s="84"/>
      <c r="WER37" s="84"/>
      <c r="WES37" s="84"/>
      <c r="WET37" s="84"/>
      <c r="WEU37" s="84"/>
      <c r="WEV37" s="84"/>
      <c r="WEW37" s="84"/>
      <c r="WEX37" s="84"/>
      <c r="WEY37" s="84"/>
      <c r="WEZ37" s="84"/>
      <c r="WFA37" s="84"/>
      <c r="WFB37" s="84"/>
      <c r="WFC37" s="84"/>
      <c r="WFD37" s="84"/>
      <c r="WFE37" s="84"/>
      <c r="WFF37" s="84"/>
      <c r="WFG37" s="84"/>
      <c r="WFH37" s="84"/>
      <c r="WFI37" s="84"/>
      <c r="WFJ37" s="84"/>
      <c r="WFK37" s="84"/>
      <c r="WFL37" s="84"/>
      <c r="WFM37" s="84"/>
      <c r="WFN37" s="84"/>
      <c r="WFO37" s="84"/>
      <c r="WFP37" s="84"/>
      <c r="WFQ37" s="84"/>
      <c r="WFR37" s="84"/>
      <c r="WFS37" s="84"/>
      <c r="WFT37" s="84"/>
      <c r="WFU37" s="84"/>
      <c r="WFV37" s="84"/>
      <c r="WFW37" s="84"/>
      <c r="WFX37" s="84"/>
      <c r="WFY37" s="84"/>
      <c r="WFZ37" s="84"/>
      <c r="WGA37" s="84"/>
      <c r="WGB37" s="84"/>
      <c r="WGC37" s="84"/>
      <c r="WGD37" s="84"/>
      <c r="WGE37" s="84"/>
      <c r="WGF37" s="84"/>
      <c r="WGG37" s="84"/>
      <c r="WGH37" s="84"/>
      <c r="WGI37" s="84"/>
      <c r="WGJ37" s="84"/>
      <c r="WGK37" s="84"/>
      <c r="WGL37" s="84"/>
      <c r="WGM37" s="84"/>
      <c r="WGN37" s="84"/>
      <c r="WGO37" s="84"/>
      <c r="WGP37" s="84"/>
      <c r="WGQ37" s="84"/>
      <c r="WGR37" s="84"/>
      <c r="WGS37" s="84"/>
      <c r="WGT37" s="84"/>
      <c r="WGU37" s="84"/>
      <c r="WGV37" s="84"/>
      <c r="WGW37" s="84"/>
      <c r="WGX37" s="84"/>
      <c r="WGY37" s="84"/>
      <c r="WGZ37" s="84"/>
      <c r="WHA37" s="84"/>
      <c r="WHB37" s="84"/>
      <c r="WHC37" s="84"/>
      <c r="WHD37" s="84"/>
      <c r="WHE37" s="84"/>
      <c r="WHF37" s="84"/>
      <c r="WHG37" s="84"/>
      <c r="WHH37" s="84"/>
      <c r="WHI37" s="84"/>
      <c r="WHJ37" s="84"/>
      <c r="WHK37" s="84"/>
      <c r="WHL37" s="84"/>
      <c r="WHM37" s="84"/>
      <c r="WHN37" s="84"/>
      <c r="WHO37" s="84"/>
      <c r="WHP37" s="84"/>
      <c r="WHQ37" s="84"/>
      <c r="WHR37" s="84"/>
      <c r="WHS37" s="84"/>
      <c r="WHT37" s="84"/>
      <c r="WHU37" s="84"/>
      <c r="WHV37" s="84"/>
      <c r="WHW37" s="84"/>
      <c r="WHX37" s="84"/>
      <c r="WHY37" s="84"/>
      <c r="WHZ37" s="84"/>
      <c r="WIA37" s="84"/>
      <c r="WIB37" s="84"/>
      <c r="WIC37" s="84"/>
      <c r="WID37" s="84"/>
      <c r="WIE37" s="84"/>
      <c r="WIF37" s="84"/>
      <c r="WIG37" s="84"/>
      <c r="WIH37" s="84"/>
      <c r="WII37" s="84"/>
      <c r="WIJ37" s="84"/>
      <c r="WIK37" s="84"/>
      <c r="WIL37" s="84"/>
      <c r="WIM37" s="84"/>
      <c r="WIN37" s="84"/>
      <c r="WIO37" s="84"/>
      <c r="WIP37" s="84"/>
      <c r="WIQ37" s="84"/>
      <c r="WIR37" s="84"/>
      <c r="WIS37" s="84"/>
      <c r="WIT37" s="84"/>
      <c r="WIU37" s="84"/>
      <c r="WIV37" s="84"/>
      <c r="WIW37" s="84"/>
      <c r="WIX37" s="84"/>
      <c r="WIY37" s="84"/>
      <c r="WIZ37" s="84"/>
      <c r="WJA37" s="84"/>
      <c r="WJB37" s="84"/>
      <c r="WJC37" s="84"/>
      <c r="WJD37" s="84"/>
      <c r="WJE37" s="84"/>
      <c r="WJF37" s="84"/>
      <c r="WJG37" s="84"/>
      <c r="WJH37" s="84"/>
      <c r="WJI37" s="84"/>
      <c r="WJJ37" s="84"/>
      <c r="WJK37" s="84"/>
      <c r="WJL37" s="84"/>
      <c r="WJM37" s="84"/>
      <c r="WJN37" s="84"/>
      <c r="WJO37" s="84"/>
      <c r="WJP37" s="84"/>
      <c r="WJQ37" s="84"/>
      <c r="WJR37" s="84"/>
      <c r="WJS37" s="84"/>
      <c r="WJT37" s="84"/>
      <c r="WJU37" s="84"/>
      <c r="WJV37" s="84"/>
      <c r="WJW37" s="84"/>
      <c r="WJX37" s="84"/>
      <c r="WJY37" s="84"/>
      <c r="WJZ37" s="84"/>
      <c r="WKA37" s="84"/>
      <c r="WKB37" s="84"/>
      <c r="WKC37" s="84"/>
      <c r="WKD37" s="84"/>
      <c r="WKE37" s="84"/>
      <c r="WKF37" s="84"/>
      <c r="WKG37" s="84"/>
      <c r="WKH37" s="84"/>
      <c r="WKI37" s="84"/>
      <c r="WKJ37" s="84"/>
      <c r="WKK37" s="84"/>
      <c r="WKL37" s="84"/>
      <c r="WKM37" s="84"/>
      <c r="WKN37" s="84"/>
      <c r="WKO37" s="84"/>
      <c r="WKP37" s="84"/>
      <c r="WKQ37" s="84"/>
      <c r="WKR37" s="84"/>
      <c r="WKS37" s="84"/>
      <c r="WKT37" s="84"/>
      <c r="WKU37" s="84"/>
      <c r="WKV37" s="84"/>
      <c r="WKW37" s="84"/>
      <c r="WKX37" s="84"/>
      <c r="WKY37" s="84"/>
      <c r="WKZ37" s="84"/>
      <c r="WLA37" s="84"/>
      <c r="WLB37" s="84"/>
      <c r="WLC37" s="84"/>
      <c r="WLD37" s="84"/>
      <c r="WLE37" s="84"/>
      <c r="WLF37" s="84"/>
      <c r="WLG37" s="84"/>
      <c r="WLH37" s="84"/>
      <c r="WLI37" s="84"/>
      <c r="WLJ37" s="84"/>
      <c r="WLK37" s="84"/>
      <c r="WLL37" s="84"/>
      <c r="WLM37" s="84"/>
      <c r="WLN37" s="84"/>
      <c r="WLO37" s="84"/>
      <c r="WLP37" s="84"/>
      <c r="WLQ37" s="84"/>
      <c r="WLR37" s="84"/>
      <c r="WLS37" s="84"/>
      <c r="WLT37" s="84"/>
      <c r="WLU37" s="84"/>
      <c r="WLV37" s="84"/>
      <c r="WLW37" s="84"/>
      <c r="WLX37" s="84"/>
      <c r="WLY37" s="84"/>
      <c r="WLZ37" s="84"/>
      <c r="WMA37" s="84"/>
      <c r="WMB37" s="84"/>
      <c r="WMC37" s="84"/>
      <c r="WMD37" s="84"/>
      <c r="WME37" s="84"/>
      <c r="WMF37" s="84"/>
      <c r="WMG37" s="84"/>
      <c r="WMH37" s="84"/>
      <c r="WMI37" s="84"/>
      <c r="WMJ37" s="84"/>
      <c r="WMK37" s="84"/>
      <c r="WML37" s="84"/>
      <c r="WMM37" s="84"/>
      <c r="WMN37" s="84"/>
      <c r="WMO37" s="84"/>
      <c r="WMP37" s="84"/>
      <c r="WMQ37" s="84"/>
      <c r="WMR37" s="84"/>
      <c r="WMS37" s="84"/>
      <c r="WMT37" s="84"/>
      <c r="WMU37" s="84"/>
      <c r="WMV37" s="84"/>
      <c r="WMW37" s="84"/>
      <c r="WMX37" s="84"/>
      <c r="WMY37" s="84"/>
      <c r="WMZ37" s="84"/>
      <c r="WNA37" s="84"/>
      <c r="WNB37" s="84"/>
      <c r="WNC37" s="84"/>
      <c r="WND37" s="84"/>
      <c r="WNE37" s="84"/>
      <c r="WNF37" s="84"/>
      <c r="WNG37" s="84"/>
      <c r="WNH37" s="84"/>
      <c r="WNI37" s="84"/>
      <c r="WNJ37" s="84"/>
      <c r="WNK37" s="84"/>
      <c r="WNL37" s="84"/>
      <c r="WNM37" s="84"/>
      <c r="WNN37" s="84"/>
      <c r="WNO37" s="84"/>
      <c r="WNP37" s="84"/>
      <c r="WNQ37" s="84"/>
      <c r="WNR37" s="84"/>
      <c r="WNS37" s="84"/>
      <c r="WNT37" s="84"/>
      <c r="WNU37" s="84"/>
      <c r="WNV37" s="84"/>
      <c r="WNW37" s="84"/>
      <c r="WNX37" s="84"/>
      <c r="WNY37" s="84"/>
      <c r="WNZ37" s="84"/>
      <c r="WOA37" s="84"/>
      <c r="WOB37" s="84"/>
      <c r="WOC37" s="84"/>
      <c r="WOD37" s="84"/>
      <c r="WOE37" s="84"/>
      <c r="WOF37" s="84"/>
      <c r="WOG37" s="84"/>
      <c r="WOH37" s="84"/>
      <c r="WOI37" s="84"/>
      <c r="WOJ37" s="84"/>
      <c r="WOK37" s="84"/>
      <c r="WOL37" s="84"/>
      <c r="WOM37" s="84"/>
      <c r="WON37" s="84"/>
      <c r="WOO37" s="84"/>
      <c r="WOP37" s="84"/>
      <c r="WOQ37" s="84"/>
      <c r="WOR37" s="84"/>
      <c r="WOS37" s="84"/>
      <c r="WOT37" s="84"/>
      <c r="WOU37" s="84"/>
      <c r="WOV37" s="84"/>
      <c r="WOW37" s="84"/>
      <c r="WOX37" s="84"/>
      <c r="WOY37" s="84"/>
      <c r="WOZ37" s="84"/>
      <c r="WPA37" s="84"/>
      <c r="WPB37" s="84"/>
      <c r="WPC37" s="84"/>
      <c r="WPD37" s="84"/>
      <c r="WPE37" s="84"/>
      <c r="WPF37" s="84"/>
      <c r="WPG37" s="84"/>
      <c r="WPH37" s="84"/>
      <c r="WPI37" s="84"/>
      <c r="WPJ37" s="84"/>
      <c r="WPK37" s="84"/>
      <c r="WPL37" s="84"/>
      <c r="WPM37" s="84"/>
      <c r="WPN37" s="84"/>
      <c r="WPO37" s="84"/>
      <c r="WPP37" s="84"/>
      <c r="WPQ37" s="84"/>
      <c r="WPR37" s="84"/>
      <c r="WPS37" s="84"/>
      <c r="WPT37" s="84"/>
      <c r="WPU37" s="84"/>
      <c r="WPV37" s="84"/>
      <c r="WPW37" s="84"/>
      <c r="WPX37" s="84"/>
      <c r="WPY37" s="84"/>
      <c r="WPZ37" s="84"/>
      <c r="WQA37" s="84"/>
      <c r="WQB37" s="84"/>
      <c r="WQC37" s="84"/>
      <c r="WQD37" s="84"/>
      <c r="WQE37" s="84"/>
      <c r="WQF37" s="84"/>
      <c r="WQG37" s="84"/>
      <c r="WQH37" s="84"/>
      <c r="WQI37" s="84"/>
      <c r="WQJ37" s="84"/>
      <c r="WQK37" s="84"/>
      <c r="WQL37" s="84"/>
      <c r="WQM37" s="84"/>
      <c r="WQN37" s="84"/>
      <c r="WQO37" s="84"/>
      <c r="WQP37" s="84"/>
      <c r="WQQ37" s="84"/>
      <c r="WQR37" s="84"/>
      <c r="WQS37" s="84"/>
      <c r="WQT37" s="84"/>
      <c r="WQU37" s="84"/>
      <c r="WQV37" s="84"/>
      <c r="WQW37" s="84"/>
      <c r="WQX37" s="84"/>
      <c r="WQY37" s="84"/>
      <c r="WQZ37" s="84"/>
      <c r="WRA37" s="84"/>
      <c r="WRB37" s="84"/>
      <c r="WRC37" s="84"/>
      <c r="WRD37" s="84"/>
      <c r="WRE37" s="84"/>
      <c r="WRF37" s="84"/>
      <c r="WRG37" s="84"/>
      <c r="WRH37" s="84"/>
      <c r="WRI37" s="84"/>
      <c r="WRJ37" s="84"/>
      <c r="WRK37" s="84"/>
      <c r="WRL37" s="84"/>
      <c r="WRM37" s="84"/>
      <c r="WRN37" s="84"/>
      <c r="WRO37" s="84"/>
      <c r="WRP37" s="84"/>
      <c r="WRQ37" s="84"/>
      <c r="WRR37" s="84"/>
      <c r="WRS37" s="84"/>
      <c r="WRT37" s="84"/>
      <c r="WRU37" s="84"/>
      <c r="WRV37" s="84"/>
      <c r="WRW37" s="84"/>
      <c r="WRX37" s="84"/>
      <c r="WRY37" s="84"/>
      <c r="WRZ37" s="84"/>
      <c r="WSA37" s="84"/>
      <c r="WSB37" s="84"/>
      <c r="WSC37" s="84"/>
      <c r="WSD37" s="84"/>
      <c r="WSE37" s="84"/>
      <c r="WSF37" s="84"/>
      <c r="WSG37" s="84"/>
      <c r="WSH37" s="84"/>
      <c r="WSI37" s="84"/>
      <c r="WSJ37" s="84"/>
      <c r="WSK37" s="84"/>
      <c r="WSL37" s="84"/>
      <c r="WSM37" s="84"/>
      <c r="WSN37" s="84"/>
      <c r="WSO37" s="84"/>
      <c r="WSP37" s="84"/>
      <c r="WSQ37" s="84"/>
      <c r="WSR37" s="84"/>
      <c r="WSS37" s="84"/>
      <c r="WST37" s="84"/>
      <c r="WSU37" s="84"/>
      <c r="WSV37" s="84"/>
      <c r="WSW37" s="84"/>
      <c r="WSX37" s="84"/>
      <c r="WSY37" s="84"/>
      <c r="WSZ37" s="84"/>
      <c r="WTA37" s="84"/>
      <c r="WTB37" s="84"/>
      <c r="WTC37" s="84"/>
      <c r="WTD37" s="84"/>
      <c r="WTE37" s="84"/>
      <c r="WTF37" s="84"/>
      <c r="WTG37" s="84"/>
      <c r="WTH37" s="84"/>
      <c r="WTI37" s="84"/>
      <c r="WTJ37" s="84"/>
      <c r="WTK37" s="84"/>
      <c r="WTL37" s="84"/>
      <c r="WTM37" s="84"/>
      <c r="WTN37" s="84"/>
      <c r="WTO37" s="84"/>
      <c r="WTP37" s="84"/>
      <c r="WTQ37" s="84"/>
      <c r="WTR37" s="84"/>
      <c r="WTS37" s="84"/>
      <c r="WTT37" s="84"/>
      <c r="WTU37" s="84"/>
      <c r="WTV37" s="84"/>
      <c r="WTW37" s="84"/>
      <c r="WTX37" s="84"/>
      <c r="WTY37" s="84"/>
      <c r="WTZ37" s="84"/>
      <c r="WUA37" s="84"/>
      <c r="WUB37" s="84"/>
      <c r="WUC37" s="84"/>
      <c r="WUD37" s="84"/>
      <c r="WUE37" s="84"/>
      <c r="WUF37" s="84"/>
      <c r="WUG37" s="84"/>
      <c r="WUH37" s="84"/>
      <c r="WUI37" s="84"/>
      <c r="WUJ37" s="84"/>
      <c r="WUK37" s="84"/>
      <c r="WUL37" s="84"/>
      <c r="WUM37" s="84"/>
      <c r="WUN37" s="84"/>
      <c r="WUO37" s="84"/>
      <c r="WUP37" s="84"/>
      <c r="WUQ37" s="84"/>
      <c r="WUR37" s="84"/>
      <c r="WUS37" s="84"/>
      <c r="WUT37" s="84"/>
      <c r="WUU37" s="84"/>
      <c r="WUV37" s="84"/>
      <c r="WUW37" s="84"/>
      <c r="WUX37" s="84"/>
      <c r="WUY37" s="84"/>
      <c r="WUZ37" s="84"/>
      <c r="WVA37" s="84"/>
      <c r="WVB37" s="84"/>
      <c r="WVC37" s="84"/>
      <c r="WVD37" s="84"/>
      <c r="WVE37" s="84"/>
      <c r="WVF37" s="84"/>
      <c r="WVG37" s="84"/>
      <c r="WVH37" s="84"/>
      <c r="WVI37" s="84"/>
      <c r="WVJ37" s="84"/>
      <c r="WVK37" s="84"/>
      <c r="WVL37" s="84"/>
      <c r="WVM37" s="84"/>
      <c r="WVN37" s="84"/>
      <c r="WVO37" s="84"/>
      <c r="WVP37" s="84"/>
      <c r="WVQ37" s="84"/>
      <c r="WVR37" s="84"/>
      <c r="WVS37" s="84"/>
      <c r="WVT37" s="84"/>
      <c r="WVU37" s="84"/>
      <c r="WVV37" s="84"/>
      <c r="WVW37" s="84"/>
      <c r="WVX37" s="84"/>
      <c r="WVY37" s="84"/>
      <c r="WVZ37" s="84"/>
      <c r="WWA37" s="84"/>
      <c r="WWB37" s="84"/>
      <c r="WWC37" s="84"/>
      <c r="WWD37" s="84"/>
      <c r="WWE37" s="84"/>
      <c r="WWF37" s="84"/>
      <c r="WWG37" s="84"/>
      <c r="WWH37" s="84"/>
      <c r="WWI37" s="84"/>
      <c r="WWJ37" s="84"/>
      <c r="WWK37" s="84"/>
      <c r="WWL37" s="84"/>
      <c r="WWM37" s="84"/>
      <c r="WWN37" s="84"/>
      <c r="WWO37" s="84"/>
      <c r="WWP37" s="84"/>
      <c r="WWQ37" s="84"/>
      <c r="WWR37" s="84"/>
      <c r="WWS37" s="84"/>
      <c r="WWT37" s="84"/>
      <c r="WWU37" s="84"/>
      <c r="WWV37" s="84"/>
      <c r="WWW37" s="84"/>
      <c r="WWX37" s="84"/>
      <c r="WWY37" s="84"/>
      <c r="WWZ37" s="84"/>
      <c r="WXA37" s="84"/>
      <c r="WXB37" s="84"/>
      <c r="WXC37" s="84"/>
      <c r="WXD37" s="84"/>
      <c r="WXE37" s="84"/>
      <c r="WXF37" s="84"/>
      <c r="WXG37" s="84"/>
      <c r="WXH37" s="84"/>
      <c r="WXI37" s="84"/>
      <c r="WXJ37" s="84"/>
      <c r="WXK37" s="84"/>
      <c r="WXL37" s="84"/>
      <c r="WXM37" s="84"/>
      <c r="WXN37" s="84"/>
      <c r="WXO37" s="84"/>
      <c r="WXP37" s="84"/>
      <c r="WXQ37" s="84"/>
      <c r="WXR37" s="84"/>
      <c r="WXS37" s="84"/>
      <c r="WXT37" s="84"/>
      <c r="WXU37" s="84"/>
      <c r="WXV37" s="84"/>
      <c r="WXW37" s="84"/>
      <c r="WXX37" s="84"/>
      <c r="WXY37" s="84"/>
      <c r="WXZ37" s="84"/>
      <c r="WYA37" s="84"/>
      <c r="WYB37" s="84"/>
      <c r="WYC37" s="84"/>
      <c r="WYD37" s="84"/>
      <c r="WYE37" s="84"/>
      <c r="WYF37" s="84"/>
      <c r="WYG37" s="84"/>
      <c r="WYH37" s="84"/>
      <c r="WYI37" s="84"/>
      <c r="WYJ37" s="84"/>
      <c r="WYK37" s="84"/>
      <c r="WYL37" s="84"/>
      <c r="WYM37" s="84"/>
      <c r="WYN37" s="84"/>
      <c r="WYO37" s="84"/>
      <c r="WYP37" s="84"/>
      <c r="WYQ37" s="84"/>
      <c r="WYR37" s="84"/>
      <c r="WYS37" s="84"/>
      <c r="WYT37" s="84"/>
      <c r="WYU37" s="84"/>
      <c r="WYV37" s="84"/>
      <c r="WYW37" s="84"/>
      <c r="WYX37" s="84"/>
      <c r="WYY37" s="84"/>
      <c r="WYZ37" s="84"/>
      <c r="WZA37" s="84"/>
      <c r="WZB37" s="84"/>
      <c r="WZC37" s="84"/>
      <c r="WZD37" s="84"/>
      <c r="WZE37" s="84"/>
      <c r="WZF37" s="84"/>
      <c r="WZG37" s="84"/>
      <c r="WZH37" s="84"/>
      <c r="WZI37" s="84"/>
      <c r="WZJ37" s="84"/>
      <c r="WZK37" s="84"/>
      <c r="WZL37" s="84"/>
      <c r="WZM37" s="84"/>
      <c r="WZN37" s="84"/>
      <c r="WZO37" s="84"/>
      <c r="WZP37" s="84"/>
      <c r="WZQ37" s="84"/>
      <c r="WZR37" s="84"/>
      <c r="WZS37" s="84"/>
      <c r="WZT37" s="84"/>
      <c r="WZU37" s="84"/>
      <c r="WZV37" s="84"/>
      <c r="WZW37" s="84"/>
      <c r="WZX37" s="84"/>
      <c r="WZY37" s="84"/>
      <c r="WZZ37" s="84"/>
      <c r="XAA37" s="84"/>
      <c r="XAB37" s="84"/>
      <c r="XAC37" s="84"/>
      <c r="XAD37" s="84"/>
      <c r="XAE37" s="84"/>
      <c r="XAF37" s="84"/>
      <c r="XAG37" s="84"/>
      <c r="XAH37" s="84"/>
      <c r="XAI37" s="84"/>
      <c r="XAJ37" s="84"/>
      <c r="XAK37" s="84"/>
      <c r="XAL37" s="84"/>
      <c r="XAM37" s="84"/>
      <c r="XAN37" s="84"/>
      <c r="XAO37" s="84"/>
      <c r="XAP37" s="84"/>
      <c r="XAQ37" s="84"/>
      <c r="XAR37" s="84"/>
      <c r="XAS37" s="84"/>
      <c r="XAT37" s="84"/>
      <c r="XAU37" s="84"/>
      <c r="XAV37" s="84"/>
      <c r="XAW37" s="84"/>
      <c r="XAX37" s="84"/>
      <c r="XAY37" s="84"/>
      <c r="XAZ37" s="84"/>
      <c r="XBA37" s="84"/>
      <c r="XBB37" s="84"/>
      <c r="XBC37" s="84"/>
      <c r="XBD37" s="84"/>
      <c r="XBE37" s="84"/>
      <c r="XBF37" s="84"/>
      <c r="XBG37" s="84"/>
      <c r="XBH37" s="84"/>
      <c r="XBI37" s="84"/>
      <c r="XBJ37" s="84"/>
      <c r="XBK37" s="84"/>
      <c r="XBL37" s="84"/>
      <c r="XBM37" s="84"/>
      <c r="XBN37" s="84"/>
      <c r="XBO37" s="84"/>
      <c r="XBP37" s="84"/>
      <c r="XBQ37" s="84"/>
      <c r="XBR37" s="84"/>
      <c r="XBS37" s="84"/>
      <c r="XBT37" s="84"/>
      <c r="XBU37" s="84"/>
      <c r="XBV37" s="84"/>
      <c r="XBW37" s="84"/>
      <c r="XBX37" s="84"/>
      <c r="XBY37" s="84"/>
      <c r="XBZ37" s="84"/>
      <c r="XCA37" s="84"/>
      <c r="XCB37" s="84"/>
      <c r="XCC37" s="84"/>
      <c r="XCD37" s="84"/>
      <c r="XCE37" s="84"/>
      <c r="XCF37" s="84"/>
      <c r="XCG37" s="84"/>
      <c r="XCH37" s="84"/>
      <c r="XCI37" s="84"/>
      <c r="XCJ37" s="84"/>
      <c r="XCK37" s="84"/>
      <c r="XCL37" s="84"/>
      <c r="XCM37" s="84"/>
      <c r="XCN37" s="84"/>
      <c r="XCO37" s="84"/>
      <c r="XCP37" s="84"/>
      <c r="XCQ37" s="84"/>
      <c r="XCR37" s="84"/>
      <c r="XCS37" s="84"/>
      <c r="XCT37" s="84"/>
      <c r="XCU37" s="84"/>
      <c r="XCV37" s="84"/>
      <c r="XCW37" s="84"/>
      <c r="XCX37" s="84"/>
      <c r="XCY37" s="84"/>
      <c r="XCZ37" s="84"/>
      <c r="XDA37" s="84"/>
      <c r="XDB37" s="84"/>
      <c r="XDC37" s="84"/>
      <c r="XDD37" s="84"/>
      <c r="XDE37" s="84"/>
      <c r="XDF37" s="84"/>
      <c r="XDG37" s="84"/>
      <c r="XDH37" s="84"/>
      <c r="XDI37" s="84"/>
      <c r="XDJ37" s="84"/>
      <c r="XDK37" s="84"/>
      <c r="XDL37" s="84"/>
      <c r="XDM37" s="84"/>
      <c r="XDN37" s="84"/>
      <c r="XDO37" s="84"/>
      <c r="XDP37" s="84"/>
      <c r="XDQ37" s="84"/>
      <c r="XDR37" s="84"/>
      <c r="XDS37" s="84"/>
      <c r="XDT37" s="84"/>
      <c r="XDU37" s="84"/>
      <c r="XDV37" s="84"/>
      <c r="XDW37" s="84"/>
      <c r="XDX37" s="84"/>
      <c r="XDY37" s="84"/>
      <c r="XDZ37" s="84"/>
      <c r="XEA37" s="84"/>
      <c r="XEB37" s="84"/>
      <c r="XEC37" s="84"/>
      <c r="XED37" s="84"/>
      <c r="XEE37" s="84"/>
      <c r="XEF37" s="84"/>
      <c r="XEG37" s="84"/>
      <c r="XEH37" s="84"/>
      <c r="XEI37" s="84"/>
      <c r="XEJ37" s="84"/>
      <c r="XEK37" s="84"/>
      <c r="XEL37" s="84"/>
      <c r="XEM37" s="84"/>
      <c r="XEN37" s="84"/>
      <c r="XEO37" s="84"/>
      <c r="XEP37" s="84"/>
      <c r="XEQ37" s="84"/>
      <c r="XER37" s="84"/>
      <c r="XES37" s="84"/>
    </row>
    <row r="38" spans="1:16373" x14ac:dyDescent="0.25">
      <c r="A38" s="1" t="s">
        <v>39</v>
      </c>
    </row>
    <row r="39" spans="1:16373" x14ac:dyDescent="0.25">
      <c r="A39" s="1" t="s">
        <v>40</v>
      </c>
    </row>
    <row r="40" spans="1:16373" x14ac:dyDescent="0.25">
      <c r="A40" s="1" t="s">
        <v>41</v>
      </c>
    </row>
    <row r="41" spans="1:16373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</row>
    <row r="42" spans="1:16373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</row>
    <row r="43" spans="1:16373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</row>
    <row r="44" spans="1:16373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</row>
    <row r="45" spans="1:16373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</row>
    <row r="46" spans="1:16373" x14ac:dyDescent="0.25">
      <c r="A46" s="60" t="s">
        <v>52</v>
      </c>
      <c r="B46" s="61"/>
      <c r="C46" s="62"/>
      <c r="D46" s="63">
        <f>D41*0.21</f>
        <v>510.87119999999993</v>
      </c>
    </row>
    <row r="47" spans="1:16373" x14ac:dyDescent="0.25">
      <c r="A47" s="72" t="s">
        <v>53</v>
      </c>
      <c r="B47" s="73"/>
      <c r="C47" s="74"/>
      <c r="D47" s="75">
        <f>SUM(D41:D46)</f>
        <v>3611.2376888888884</v>
      </c>
    </row>
    <row r="48" spans="1:16373" x14ac:dyDescent="0.25">
      <c r="A48" s="76"/>
      <c r="B48" s="72" t="s">
        <v>51</v>
      </c>
      <c r="C48" s="77" t="s">
        <v>175</v>
      </c>
      <c r="D48" s="78">
        <f>D47*12</f>
        <v>43334.852266666661</v>
      </c>
    </row>
    <row r="49" spans="1:6" x14ac:dyDescent="0.25">
      <c r="A49" s="203" t="s">
        <v>54</v>
      </c>
      <c r="B49" s="203"/>
      <c r="C49" s="203"/>
      <c r="D49" s="203"/>
      <c r="E49" s="203"/>
      <c r="F49" s="203"/>
    </row>
    <row r="50" spans="1:6" x14ac:dyDescent="0.25">
      <c r="A50" s="203" t="s">
        <v>55</v>
      </c>
      <c r="B50" s="203"/>
      <c r="C50" s="203"/>
      <c r="D50" s="203"/>
      <c r="E50" s="203"/>
      <c r="F50" s="203"/>
    </row>
    <row r="51" spans="1:6" x14ac:dyDescent="0.25">
      <c r="A51" s="204" t="s">
        <v>56</v>
      </c>
      <c r="B51" s="203" t="s">
        <v>60</v>
      </c>
      <c r="C51" s="205"/>
      <c r="D51" s="203"/>
      <c r="E51" s="203"/>
      <c r="F51" s="203"/>
    </row>
    <row r="52" spans="1:6" x14ac:dyDescent="0.25">
      <c r="A52" s="203" t="s">
        <v>58</v>
      </c>
      <c r="B52" s="203"/>
      <c r="C52" s="203"/>
      <c r="D52" s="203"/>
      <c r="E52" s="203"/>
      <c r="F52" s="203"/>
    </row>
    <row r="53" spans="1:6" x14ac:dyDescent="0.25">
      <c r="A53" s="203"/>
      <c r="B53" s="203"/>
      <c r="C53" s="203"/>
      <c r="D53" s="203"/>
      <c r="E53" s="203"/>
      <c r="F53" s="203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topLeftCell="A4" zoomScaleNormal="100" workbookViewId="0">
      <selection activeCell="B5" sqref="B5"/>
    </sheetView>
  </sheetViews>
  <sheetFormatPr defaultColWidth="8.5703125" defaultRowHeight="15" x14ac:dyDescent="0.25"/>
  <cols>
    <col min="1" max="1" width="12" style="1" customWidth="1"/>
    <col min="2" max="2" width="11.42578125" style="1" customWidth="1"/>
    <col min="3" max="3" width="9.28515625" style="1" customWidth="1"/>
    <col min="4" max="4" width="11.28515625" style="1" customWidth="1"/>
    <col min="5" max="5" width="8.5703125" style="1"/>
    <col min="6" max="6" width="9.5703125" style="1" customWidth="1"/>
    <col min="7" max="7" width="3.140625" style="1" customWidth="1"/>
    <col min="8" max="8" width="11.5703125" style="1" customWidth="1"/>
    <col min="9" max="9" width="7.85546875" style="1" customWidth="1"/>
    <col min="10" max="10" width="7.140625" style="1" customWidth="1"/>
    <col min="11" max="11" width="10.5703125" style="1" customWidth="1"/>
    <col min="12" max="21" width="8.5703125" style="1"/>
  </cols>
  <sheetData>
    <row r="1" spans="1:21" x14ac:dyDescent="0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5">
      <c r="A3" s="188" t="s">
        <v>123</v>
      </c>
      <c r="B3" s="188"/>
      <c r="C3" s="188"/>
      <c r="D3" s="188"/>
      <c r="E3" s="188"/>
      <c r="F3" s="188"/>
      <c r="G3" s="188"/>
      <c r="H3" s="188"/>
      <c r="I3" s="188"/>
      <c r="J3" s="188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3" t="s">
        <v>2</v>
      </c>
      <c r="B4" s="4">
        <v>34795</v>
      </c>
      <c r="C4" s="5"/>
      <c r="D4" s="6" t="s">
        <v>3</v>
      </c>
      <c r="E4"/>
      <c r="F4" s="189" t="s">
        <v>4</v>
      </c>
      <c r="G4" s="189"/>
      <c r="H4" s="189"/>
      <c r="I4" s="8">
        <f>B4/C10/D8/10</f>
        <v>0.91565789473684212</v>
      </c>
      <c r="J4" s="9"/>
    </row>
    <row r="5" spans="1:21" x14ac:dyDescent="0.25">
      <c r="A5" s="10"/>
      <c r="B5" s="11"/>
      <c r="C5" s="5"/>
      <c r="D5" s="12"/>
      <c r="E5" s="13"/>
      <c r="F5" s="190" t="s">
        <v>5</v>
      </c>
      <c r="G5" s="190"/>
      <c r="H5" s="190"/>
      <c r="I5" s="190"/>
      <c r="J5" s="190"/>
    </row>
    <row r="6" spans="1:21" x14ac:dyDescent="0.25">
      <c r="A6" s="186" t="s">
        <v>6</v>
      </c>
      <c r="B6" s="186"/>
      <c r="C6" s="186"/>
      <c r="D6" s="15">
        <v>0</v>
      </c>
      <c r="E6" s="13"/>
      <c r="F6" s="186" t="s">
        <v>7</v>
      </c>
      <c r="G6" s="186"/>
      <c r="H6" s="186"/>
      <c r="I6" s="16">
        <v>6</v>
      </c>
      <c r="J6" s="17">
        <f>D6/I6</f>
        <v>0</v>
      </c>
    </row>
    <row r="7" spans="1:21" x14ac:dyDescent="0.25">
      <c r="A7" s="186" t="s">
        <v>8</v>
      </c>
      <c r="B7" s="186"/>
      <c r="C7" s="186"/>
      <c r="D7" s="14">
        <v>19</v>
      </c>
      <c r="E7" s="5"/>
      <c r="F7" s="186" t="s">
        <v>9</v>
      </c>
      <c r="G7" s="186"/>
      <c r="H7" s="186"/>
      <c r="I7" s="16">
        <v>4.8</v>
      </c>
      <c r="J7" s="17">
        <f>D7/I7</f>
        <v>3.9583333333333335</v>
      </c>
    </row>
    <row r="8" spans="1:21" x14ac:dyDescent="0.25">
      <c r="A8" s="186" t="s">
        <v>10</v>
      </c>
      <c r="B8" s="186"/>
      <c r="C8" s="186"/>
      <c r="D8" s="18">
        <f>SUM(D6:D7)</f>
        <v>19</v>
      </c>
      <c r="E8" s="5"/>
      <c r="F8" s="186" t="s">
        <v>11</v>
      </c>
      <c r="G8" s="186"/>
      <c r="H8" s="186"/>
      <c r="I8" s="16">
        <f>D8/J8</f>
        <v>4.8</v>
      </c>
      <c r="J8" s="17">
        <f>J6+J7</f>
        <v>3.9583333333333335</v>
      </c>
    </row>
    <row r="9" spans="1:21" x14ac:dyDescent="0.25">
      <c r="A9" s="10"/>
      <c r="B9" s="5"/>
      <c r="C9"/>
      <c r="D9"/>
      <c r="E9" s="5"/>
      <c r="J9" s="9"/>
    </row>
    <row r="10" spans="1:2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21" x14ac:dyDescent="0.25">
      <c r="A11" s="10"/>
      <c r="B11" s="5"/>
      <c r="C11" s="19" t="s">
        <v>13</v>
      </c>
      <c r="D11" s="21" t="s">
        <v>14</v>
      </c>
      <c r="E11" s="22">
        <v>6.19</v>
      </c>
      <c r="F11" s="5"/>
      <c r="G11" s="5"/>
      <c r="H11" s="5"/>
      <c r="I11" s="5"/>
      <c r="J11" s="9"/>
    </row>
    <row r="12" spans="1:21" x14ac:dyDescent="0.25">
      <c r="A12" s="10"/>
      <c r="B12" s="5"/>
      <c r="C12" s="19" t="s">
        <v>15</v>
      </c>
      <c r="D12" s="23">
        <f>I8</f>
        <v>4.8</v>
      </c>
      <c r="E12" s="24" t="s">
        <v>16</v>
      </c>
      <c r="F12" s="5"/>
      <c r="G12" s="5"/>
      <c r="H12" s="5"/>
      <c r="I12" s="5"/>
      <c r="J12" s="9"/>
    </row>
    <row r="13" spans="1:2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2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2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2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4900.4166666666679</v>
      </c>
      <c r="I17" s="5"/>
      <c r="J17" s="9"/>
      <c r="K17" s="30"/>
    </row>
    <row r="18" spans="1:21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1470.1250000000002</v>
      </c>
      <c r="I18" s="5"/>
      <c r="J18" s="32">
        <f>H18/H17</f>
        <v>0.3</v>
      </c>
    </row>
    <row r="19" spans="1:21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1960.1666666666672</v>
      </c>
      <c r="I19" s="5"/>
      <c r="J19" s="32">
        <f>H19/H17</f>
        <v>0.4</v>
      </c>
    </row>
    <row r="20" spans="1:21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1960.1666666666672</v>
      </c>
      <c r="I20" s="5"/>
      <c r="J20" s="32">
        <f>H20/H17</f>
        <v>0.4</v>
      </c>
    </row>
    <row r="21" spans="1:2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10290.875000000004</v>
      </c>
      <c r="I21" s="5"/>
      <c r="J21" s="9"/>
    </row>
    <row r="22" spans="1:2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2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2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2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2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2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61940.727266666669</v>
      </c>
      <c r="I27" s="5"/>
      <c r="J27" s="9"/>
    </row>
    <row r="28" spans="1:2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3800</v>
      </c>
      <c r="J28" s="40" t="s">
        <v>32</v>
      </c>
      <c r="K28" s="30"/>
    </row>
    <row r="29" spans="1:2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2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16.300191385964911</v>
      </c>
      <c r="I30" s="5"/>
      <c r="J30" s="9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1.6300191385964913</v>
      </c>
      <c r="I31" s="44">
        <v>0.1</v>
      </c>
      <c r="J31" s="9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2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1.6300191385964913</v>
      </c>
      <c r="I32" s="44">
        <v>0.1</v>
      </c>
      <c r="J32" s="9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1:2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1:2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19.560229663157894</v>
      </c>
      <c r="I34" s="46">
        <f>I4</f>
        <v>0.91565789473684212</v>
      </c>
      <c r="J34" s="47">
        <f>SUM(H34:I34)</f>
        <v>20.475887557894737</v>
      </c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389.0418636</v>
      </c>
      <c r="I35" s="5"/>
      <c r="J35" s="9"/>
      <c r="L35" s="43"/>
      <c r="M35" s="43"/>
      <c r="N35" s="43"/>
      <c r="O35" s="43"/>
      <c r="P35" s="43"/>
      <c r="Q35" s="43"/>
      <c r="R35" s="43"/>
      <c r="S35" s="43"/>
      <c r="T35" s="43"/>
      <c r="U35" s="43"/>
    </row>
    <row r="36" spans="1:2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77808.372719999999</v>
      </c>
      <c r="I36" s="52"/>
      <c r="J36" s="53"/>
      <c r="K36" s="30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spans="1:21" x14ac:dyDescent="0.25">
      <c r="L37" s="43"/>
      <c r="M37" s="43"/>
      <c r="N37" s="43"/>
      <c r="O37" s="43"/>
      <c r="P37" s="43"/>
      <c r="Q37" s="43"/>
      <c r="R37" s="43"/>
      <c r="S37" s="43"/>
      <c r="T37" s="43"/>
      <c r="U37" s="43"/>
    </row>
    <row r="38" spans="1:21" x14ac:dyDescent="0.25">
      <c r="A38" s="1" t="s">
        <v>39</v>
      </c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spans="1:21" x14ac:dyDescent="0.25">
      <c r="A39" s="1" t="s">
        <v>40</v>
      </c>
      <c r="L39" s="43"/>
      <c r="M39" s="43"/>
      <c r="N39" s="43"/>
      <c r="O39" s="43"/>
      <c r="P39" s="43"/>
      <c r="Q39" s="43"/>
      <c r="R39" s="43"/>
      <c r="S39" s="43"/>
      <c r="T39" s="43"/>
      <c r="U39" s="43"/>
    </row>
    <row r="40" spans="1:21" x14ac:dyDescent="0.25">
      <c r="A40" s="1" t="s">
        <v>41</v>
      </c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spans="1:2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L41" s="43"/>
      <c r="M41" s="43"/>
      <c r="N41" s="43"/>
      <c r="O41" s="43"/>
      <c r="P41" s="43"/>
      <c r="Q41" s="43"/>
      <c r="R41" s="43"/>
      <c r="S41" s="43"/>
      <c r="T41" s="43"/>
      <c r="U41" s="43"/>
    </row>
    <row r="42" spans="1:2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1:2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spans="1:2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spans="1:2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spans="1:21" x14ac:dyDescent="0.25">
      <c r="A46" s="60" t="s">
        <v>52</v>
      </c>
      <c r="B46" s="61"/>
      <c r="C46" s="62"/>
      <c r="D46" s="63">
        <f>D41*0.21</f>
        <v>510.87119999999993</v>
      </c>
      <c r="L46" s="43"/>
      <c r="M46" s="43"/>
      <c r="N46" s="43"/>
      <c r="O46" s="43"/>
      <c r="P46" s="43"/>
      <c r="Q46" s="43"/>
      <c r="R46" s="43"/>
      <c r="S46" s="43"/>
      <c r="T46" s="43"/>
      <c r="U46" s="43"/>
    </row>
    <row r="47" spans="1:21" x14ac:dyDescent="0.25">
      <c r="A47" s="72" t="s">
        <v>53</v>
      </c>
      <c r="B47" s="73"/>
      <c r="C47" s="74"/>
      <c r="D47" s="75">
        <f>SUM(D41:D46)</f>
        <v>3611.2376888888884</v>
      </c>
      <c r="L47" s="43"/>
      <c r="M47" s="43"/>
      <c r="N47" s="43"/>
      <c r="O47" s="43"/>
      <c r="P47" s="43"/>
      <c r="Q47" s="43"/>
      <c r="R47" s="43"/>
      <c r="S47" s="43"/>
      <c r="T47" s="43"/>
      <c r="U47" s="43"/>
    </row>
    <row r="48" spans="1:21" x14ac:dyDescent="0.25">
      <c r="A48" s="76"/>
      <c r="B48" s="72" t="s">
        <v>51</v>
      </c>
      <c r="C48" s="77"/>
      <c r="D48" s="78">
        <f>D47*12</f>
        <v>43334.852266666661</v>
      </c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1:21" x14ac:dyDescent="0.25">
      <c r="A49" s="1" t="s">
        <v>54</v>
      </c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1" x14ac:dyDescent="0.25">
      <c r="A50" s="1" t="s">
        <v>55</v>
      </c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x14ac:dyDescent="0.25">
      <c r="A51" s="79" t="s">
        <v>56</v>
      </c>
      <c r="B51" s="90" t="s">
        <v>124</v>
      </c>
      <c r="C51" s="80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1" x14ac:dyDescent="0.25">
      <c r="A52" s="1" t="s">
        <v>58</v>
      </c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1" x14ac:dyDescent="0.25"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spans="1:21" x14ac:dyDescent="0.25"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1" x14ac:dyDescent="0.25"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spans="1:21" x14ac:dyDescent="0.25"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1:21" x14ac:dyDescent="0.25"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1:21" x14ac:dyDescent="0.25"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1:21" x14ac:dyDescent="0.25"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spans="1:21" x14ac:dyDescent="0.25"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1:21" x14ac:dyDescent="0.25"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spans="1:21" x14ac:dyDescent="0.25"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x14ac:dyDescent="0.25"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spans="1:21" x14ac:dyDescent="0.25"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12:21" x14ac:dyDescent="0.25"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2:21" x14ac:dyDescent="0.25"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12:21" x14ac:dyDescent="0.25"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spans="12:21" x14ac:dyDescent="0.25"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12:21" x14ac:dyDescent="0.25"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spans="12:21" x14ac:dyDescent="0.25"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12:21" x14ac:dyDescent="0.25"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12:21" x14ac:dyDescent="0.25"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12:21" x14ac:dyDescent="0.25"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spans="12:21" x14ac:dyDescent="0.25"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12:21" x14ac:dyDescent="0.25"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spans="12:21" x14ac:dyDescent="0.25"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12:21" x14ac:dyDescent="0.25"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spans="12:21" x14ac:dyDescent="0.25"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12:21" x14ac:dyDescent="0.25"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spans="12:21" x14ac:dyDescent="0.25"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12:21" x14ac:dyDescent="0.25">
      <c r="L81" s="43"/>
      <c r="M81" s="43"/>
      <c r="N81" s="43"/>
      <c r="O81" s="43"/>
      <c r="P81" s="43"/>
      <c r="Q81" s="43"/>
      <c r="R81" s="43"/>
      <c r="S81" s="43"/>
      <c r="T81" s="43"/>
      <c r="U81" s="43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3"/>
  <sheetViews>
    <sheetView topLeftCell="A32" zoomScaleNormal="100" workbookViewId="0">
      <selection activeCell="D48" sqref="D48"/>
    </sheetView>
  </sheetViews>
  <sheetFormatPr defaultColWidth="8.5703125" defaultRowHeight="15" x14ac:dyDescent="0.25"/>
  <cols>
    <col min="1" max="1" width="11.28515625" style="43" customWidth="1"/>
    <col min="2" max="2" width="11.140625" style="43" customWidth="1"/>
    <col min="3" max="3" width="11.85546875" style="43" customWidth="1"/>
    <col min="4" max="4" width="10" style="43" customWidth="1"/>
    <col min="6" max="6" width="11" style="43" customWidth="1"/>
    <col min="7" max="7" width="2.7109375" style="43" customWidth="1"/>
    <col min="8" max="8" width="11.5703125" style="43" customWidth="1"/>
    <col min="9" max="9" width="8.28515625" style="43" customWidth="1"/>
    <col min="10" max="10" width="7.42578125" style="43" customWidth="1"/>
    <col min="16375" max="16384" width="11.5703125" style="43" customWidth="1"/>
  </cols>
  <sheetData>
    <row r="1" spans="1:11 16375:16384" s="2" customFormat="1" x14ac:dyDescent="0.25">
      <c r="A1" s="187" t="s">
        <v>125</v>
      </c>
      <c r="B1" s="187"/>
      <c r="C1" s="187"/>
      <c r="D1" s="187"/>
      <c r="E1" s="187"/>
      <c r="F1" s="187"/>
      <c r="G1" s="187"/>
      <c r="H1" s="187"/>
      <c r="I1" s="187"/>
      <c r="J1" s="187"/>
      <c r="K1" s="43"/>
      <c r="XEU1" s="43"/>
      <c r="XEV1" s="43"/>
      <c r="XEW1" s="43"/>
      <c r="XEX1" s="43"/>
      <c r="XEY1" s="43"/>
      <c r="XEZ1" s="43"/>
      <c r="XFA1" s="43"/>
      <c r="XFB1" s="43"/>
      <c r="XFC1" s="43"/>
      <c r="XFD1" s="43"/>
    </row>
    <row r="2" spans="1:11 16375:16384" s="85" customFormat="1" x14ac:dyDescent="0.25">
      <c r="K2" s="43"/>
      <c r="XEU2" s="43"/>
      <c r="XEV2" s="43"/>
      <c r="XEW2" s="43"/>
      <c r="XEX2" s="43"/>
      <c r="XEY2" s="43"/>
      <c r="XEZ2" s="43"/>
      <c r="XFA2" s="43"/>
      <c r="XFB2" s="43"/>
      <c r="XFC2" s="43"/>
      <c r="XFD2" s="43"/>
    </row>
    <row r="3" spans="1:11 16375:16384" s="2" customFormat="1" x14ac:dyDescent="0.25">
      <c r="A3" s="191" t="s">
        <v>126</v>
      </c>
      <c r="B3" s="191"/>
      <c r="C3" s="191"/>
      <c r="D3" s="191"/>
      <c r="E3" s="191"/>
      <c r="F3" s="191"/>
      <c r="G3" s="191"/>
      <c r="H3" s="191"/>
      <c r="I3" s="191"/>
      <c r="J3" s="191"/>
      <c r="K3" s="43"/>
      <c r="XEU3" s="43"/>
      <c r="XEV3" s="43"/>
      <c r="XEW3" s="43"/>
      <c r="XEX3" s="43"/>
      <c r="XEY3" s="43"/>
      <c r="XEZ3" s="43"/>
      <c r="XFA3" s="43"/>
      <c r="XFB3" s="43"/>
      <c r="XFC3" s="43"/>
      <c r="XFD3" s="43"/>
    </row>
    <row r="4" spans="1:11 16375:16384" x14ac:dyDescent="0.25">
      <c r="A4" s="3" t="s">
        <v>2</v>
      </c>
      <c r="B4" s="123">
        <v>18248</v>
      </c>
      <c r="C4" s="5"/>
      <c r="D4" s="6" t="s">
        <v>77</v>
      </c>
      <c r="F4" s="189" t="s">
        <v>4</v>
      </c>
      <c r="G4" s="189"/>
      <c r="H4" s="189"/>
      <c r="I4" s="8">
        <f>B4/C10/D8/10</f>
        <v>0.36496000000000001</v>
      </c>
      <c r="J4" s="9"/>
    </row>
    <row r="5" spans="1:11 16375:16384" x14ac:dyDescent="0.25">
      <c r="A5" s="10"/>
      <c r="B5" s="11"/>
      <c r="C5" s="5"/>
      <c r="D5" s="12"/>
      <c r="E5" s="13"/>
      <c r="F5" s="190" t="s">
        <v>5</v>
      </c>
      <c r="G5" s="190"/>
      <c r="H5" s="190"/>
      <c r="I5" s="190"/>
      <c r="J5" s="190"/>
    </row>
    <row r="6" spans="1:11 16375:16384" x14ac:dyDescent="0.25">
      <c r="A6" s="186" t="s">
        <v>6</v>
      </c>
      <c r="B6" s="186"/>
      <c r="C6" s="186"/>
      <c r="D6" s="15">
        <v>5</v>
      </c>
      <c r="E6" s="13"/>
      <c r="F6" s="186" t="s">
        <v>7</v>
      </c>
      <c r="G6" s="186"/>
      <c r="H6" s="186"/>
      <c r="I6" s="81">
        <v>5.7</v>
      </c>
      <c r="J6" s="17">
        <f>D6/I6</f>
        <v>0.8771929824561403</v>
      </c>
    </row>
    <row r="7" spans="1:11 16375:16384" x14ac:dyDescent="0.25">
      <c r="A7" s="186" t="s">
        <v>8</v>
      </c>
      <c r="B7" s="186"/>
      <c r="C7" s="186"/>
      <c r="D7" s="14">
        <v>20</v>
      </c>
      <c r="E7" s="5"/>
      <c r="F7" s="186" t="s">
        <v>9</v>
      </c>
      <c r="G7" s="186"/>
      <c r="H7" s="186"/>
      <c r="I7" s="81">
        <v>3.9</v>
      </c>
      <c r="J7" s="17">
        <f>D7/I7</f>
        <v>5.1282051282051286</v>
      </c>
    </row>
    <row r="8" spans="1:11 16375:16384" x14ac:dyDescent="0.25">
      <c r="A8" s="186" t="s">
        <v>10</v>
      </c>
      <c r="B8" s="186"/>
      <c r="C8" s="186"/>
      <c r="D8" s="18">
        <f>SUM(D6:D7)</f>
        <v>25</v>
      </c>
      <c r="E8" s="5"/>
      <c r="F8" s="186" t="s">
        <v>11</v>
      </c>
      <c r="G8" s="186"/>
      <c r="H8" s="186"/>
      <c r="I8" s="16">
        <f>D8/J8</f>
        <v>4.1629213483146064</v>
      </c>
      <c r="J8" s="17">
        <f>J6+J7</f>
        <v>6.0053981106612691</v>
      </c>
    </row>
    <row r="9" spans="1:11 16375:16384" s="84" customFormat="1" x14ac:dyDescent="0.25">
      <c r="A9" s="10"/>
      <c r="B9" s="5"/>
      <c r="C9"/>
      <c r="D9"/>
      <c r="E9" s="5"/>
      <c r="F9" s="1"/>
      <c r="G9" s="1"/>
      <c r="H9" s="1"/>
      <c r="I9" s="1"/>
      <c r="J9" s="9"/>
      <c r="K9" s="43"/>
      <c r="XEU9" s="43"/>
      <c r="XEV9" s="43"/>
      <c r="XEW9" s="43"/>
      <c r="XEX9" s="43"/>
      <c r="XEY9" s="43"/>
      <c r="XEZ9" s="43"/>
      <c r="XFA9" s="43"/>
      <c r="XFB9" s="43"/>
      <c r="XFC9" s="43"/>
      <c r="XFD9" s="43"/>
    </row>
    <row r="10" spans="1:11 16375:16384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 16375:16384" x14ac:dyDescent="0.25">
      <c r="A11" s="10"/>
      <c r="B11" s="5"/>
      <c r="C11" s="19" t="s">
        <v>13</v>
      </c>
      <c r="D11" s="21" t="s">
        <v>14</v>
      </c>
      <c r="E11" s="22">
        <v>6.19</v>
      </c>
      <c r="F11" s="5"/>
      <c r="G11" s="5"/>
      <c r="H11" s="5"/>
      <c r="I11" s="5"/>
      <c r="J11" s="9"/>
    </row>
    <row r="12" spans="1:11 16375:16384" s="84" customFormat="1" x14ac:dyDescent="0.25">
      <c r="A12" s="10"/>
      <c r="B12" s="5"/>
      <c r="C12" s="19" t="s">
        <v>15</v>
      </c>
      <c r="D12" s="86">
        <f>I8</f>
        <v>4.1629213483146064</v>
      </c>
      <c r="E12" s="24" t="s">
        <v>16</v>
      </c>
      <c r="F12" s="5"/>
      <c r="G12" s="5"/>
      <c r="H12" s="5"/>
      <c r="I12" s="5"/>
      <c r="J12" s="9"/>
      <c r="K12" s="43"/>
      <c r="XEU12" s="43"/>
      <c r="XEV12" s="43"/>
      <c r="XEW12" s="43"/>
      <c r="XEX12" s="43"/>
      <c r="XEY12" s="43"/>
      <c r="XEZ12" s="43"/>
      <c r="XFA12" s="43"/>
      <c r="XFB12" s="43"/>
      <c r="XFC12" s="43"/>
      <c r="XFD12" s="43"/>
    </row>
    <row r="13" spans="1:11 16375:16384" s="2" customForma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  <c r="K13" s="43"/>
      <c r="XEU13" s="43"/>
      <c r="XEV13" s="43"/>
      <c r="XEW13" s="43"/>
      <c r="XEX13" s="43"/>
      <c r="XEY13" s="43"/>
      <c r="XEZ13" s="43"/>
      <c r="XFA13" s="43"/>
      <c r="XFB13" s="43"/>
      <c r="XFC13" s="43"/>
      <c r="XFD13" s="43"/>
    </row>
    <row r="14" spans="1:11 16375:16384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 16375:16384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 16375:16384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1 16375:16384" x14ac:dyDescent="0.25">
      <c r="A17" s="10" t="s">
        <v>78</v>
      </c>
      <c r="B17" s="5"/>
      <c r="C17" s="5"/>
      <c r="D17" s="5"/>
      <c r="E17" s="5"/>
      <c r="F17" s="5"/>
      <c r="G17" s="5" t="s">
        <v>14</v>
      </c>
      <c r="H17" s="29">
        <f>(I28/D12)*E11</f>
        <v>5947.7462887989213</v>
      </c>
      <c r="I17" s="5"/>
      <c r="J17" s="9"/>
    </row>
    <row r="18" spans="1:11 16375:16384" x14ac:dyDescent="0.25">
      <c r="A18" s="10" t="s">
        <v>21</v>
      </c>
      <c r="B18" s="5"/>
      <c r="C18" s="31">
        <v>0.3</v>
      </c>
      <c r="D18" s="5" t="s">
        <v>90</v>
      </c>
      <c r="E18" s="5"/>
      <c r="F18" s="5"/>
      <c r="G18" s="5" t="s">
        <v>14</v>
      </c>
      <c r="H18" s="30">
        <f>H17*C18</f>
        <v>1784.3238866396764</v>
      </c>
      <c r="I18" s="5"/>
      <c r="J18" s="32">
        <f>H18/H17</f>
        <v>0.3</v>
      </c>
    </row>
    <row r="19" spans="1:11 16375:16384" x14ac:dyDescent="0.25">
      <c r="A19" s="10" t="s">
        <v>23</v>
      </c>
      <c r="B19" s="5"/>
      <c r="C19" s="31">
        <v>0.4</v>
      </c>
      <c r="D19" s="5" t="s">
        <v>90</v>
      </c>
      <c r="E19" s="5"/>
      <c r="F19" s="5"/>
      <c r="G19" s="5" t="s">
        <v>14</v>
      </c>
      <c r="H19" s="30">
        <f>H17*C19</f>
        <v>2379.0985155195685</v>
      </c>
      <c r="I19" s="5"/>
      <c r="J19" s="32">
        <f>H19/H17</f>
        <v>0.4</v>
      </c>
    </row>
    <row r="20" spans="1:11 16375:16384" x14ac:dyDescent="0.25">
      <c r="A20" s="10" t="s">
        <v>24</v>
      </c>
      <c r="B20" s="5"/>
      <c r="C20" s="31">
        <v>0.4</v>
      </c>
      <c r="D20" s="5" t="s">
        <v>91</v>
      </c>
      <c r="E20" s="5"/>
      <c r="F20" s="5"/>
      <c r="G20" s="5" t="s">
        <v>14</v>
      </c>
      <c r="H20" s="30">
        <f>H17*C20</f>
        <v>2379.0985155195685</v>
      </c>
      <c r="I20" s="5"/>
      <c r="J20" s="32">
        <f>H20/H17</f>
        <v>0.4</v>
      </c>
    </row>
    <row r="21" spans="1:11 16375:16384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12490.267206477734</v>
      </c>
      <c r="I21" s="5"/>
      <c r="J21" s="9"/>
    </row>
    <row r="22" spans="1:11 16375:16384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 16375:16384" x14ac:dyDescent="0.25">
      <c r="A23" s="10" t="s">
        <v>80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 16375:16384" x14ac:dyDescent="0.25">
      <c r="A24" s="10" t="s">
        <v>81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 16375:16384" s="82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  <c r="K25" s="43"/>
      <c r="XEU25" s="43"/>
      <c r="XEV25" s="43"/>
      <c r="XEW25" s="43"/>
      <c r="XEX25" s="43"/>
      <c r="XEY25" s="43"/>
      <c r="XEZ25" s="43"/>
      <c r="XFA25" s="43"/>
      <c r="XFB25" s="43"/>
      <c r="XFC25" s="43"/>
      <c r="XFD25" s="43"/>
    </row>
    <row r="26" spans="1:11 16375:16384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 16375:16384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64140.119473144397</v>
      </c>
      <c r="I27" s="5"/>
      <c r="J27" s="9"/>
    </row>
    <row r="28" spans="1:11 16375:16384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5">
        <f>D7*C10</f>
        <v>4000</v>
      </c>
      <c r="J28" s="9" t="s">
        <v>32</v>
      </c>
      <c r="K28" s="43"/>
      <c r="XEU28" s="43"/>
      <c r="XEV28" s="43"/>
      <c r="XEW28" s="43"/>
      <c r="XEX28" s="43"/>
      <c r="XEY28" s="43"/>
      <c r="XEZ28" s="43"/>
      <c r="XFA28" s="43"/>
      <c r="XFB28" s="43"/>
      <c r="XFC28" s="43"/>
      <c r="XFD28" s="43"/>
    </row>
    <row r="29" spans="1:11 16375:16384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 16375:16384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16.035029868286099</v>
      </c>
      <c r="I30" s="5"/>
      <c r="J30" s="9"/>
    </row>
    <row r="31" spans="1:11 16375:16384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1.6035029868286099</v>
      </c>
      <c r="I31" s="44">
        <v>0.1</v>
      </c>
      <c r="J31" s="9"/>
    </row>
    <row r="32" spans="1:11 16375:16384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1.6035029868286099</v>
      </c>
      <c r="I32" s="44">
        <v>0.1</v>
      </c>
      <c r="J32" s="9"/>
    </row>
    <row r="33" spans="1:11 16375:16384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 16375:16384" x14ac:dyDescent="0.25">
      <c r="A34" s="34" t="s">
        <v>82</v>
      </c>
      <c r="B34" s="35"/>
      <c r="C34" s="35"/>
      <c r="D34" s="35"/>
      <c r="E34" s="35"/>
      <c r="F34" s="35"/>
      <c r="G34" s="24"/>
      <c r="H34" s="45">
        <f>SUM(H30:H32)</f>
        <v>19.242035841943316</v>
      </c>
      <c r="I34" s="46">
        <f>I4</f>
        <v>0.36496000000000001</v>
      </c>
      <c r="J34" s="47">
        <f>SUM(H34:I34)</f>
        <v>19.606995841943316</v>
      </c>
    </row>
    <row r="35" spans="1:11 16375:16384" x14ac:dyDescent="0.25">
      <c r="A35" s="34" t="s">
        <v>83</v>
      </c>
      <c r="B35" s="35"/>
      <c r="C35" s="35"/>
      <c r="D35" s="35"/>
      <c r="E35" s="35"/>
      <c r="F35" s="35"/>
      <c r="G35" s="24"/>
      <c r="H35" s="45">
        <f>J34*D7</f>
        <v>392.13991683886633</v>
      </c>
      <c r="I35" s="5"/>
      <c r="J35" s="9"/>
    </row>
    <row r="36" spans="1:11 16375:16384" s="84" customFormat="1" x14ac:dyDescent="0.25">
      <c r="A36" s="48" t="s">
        <v>84</v>
      </c>
      <c r="B36" s="49"/>
      <c r="C36" s="49"/>
      <c r="D36" s="49"/>
      <c r="E36" s="49"/>
      <c r="F36" s="49"/>
      <c r="G36" s="50"/>
      <c r="H36" s="51">
        <f>J34*I28</f>
        <v>78427.983367773268</v>
      </c>
      <c r="I36" s="52"/>
      <c r="J36" s="53"/>
      <c r="K36" s="43"/>
      <c r="XEU36" s="43"/>
      <c r="XEV36" s="43"/>
      <c r="XEW36" s="43"/>
      <c r="XEX36" s="43"/>
      <c r="XEY36" s="43"/>
      <c r="XEZ36" s="43"/>
      <c r="XFA36" s="43"/>
      <c r="XFB36" s="43"/>
      <c r="XFC36" s="43"/>
      <c r="XFD36" s="43"/>
    </row>
    <row r="37" spans="1:11 16375:16384" s="82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43"/>
      <c r="XEU37" s="43"/>
      <c r="XEV37" s="43"/>
      <c r="XEW37" s="43"/>
      <c r="XEX37" s="43"/>
      <c r="XEY37" s="43"/>
      <c r="XEZ37" s="43"/>
      <c r="XFA37" s="43"/>
      <c r="XFB37" s="43"/>
      <c r="XFC37" s="43"/>
      <c r="XFD37" s="43"/>
    </row>
    <row r="38" spans="1:11 16375:16384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  <c r="K38" s="43"/>
      <c r="XEU38" s="43"/>
      <c r="XEV38" s="43"/>
      <c r="XEW38" s="43"/>
      <c r="XEX38" s="43"/>
      <c r="XEY38" s="43"/>
      <c r="XEZ38" s="43"/>
      <c r="XFA38" s="43"/>
      <c r="XFB38" s="43"/>
      <c r="XFC38" s="43"/>
      <c r="XFD38" s="43"/>
    </row>
    <row r="39" spans="1:11 16375:16384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43"/>
      <c r="XEU39" s="43"/>
      <c r="XEV39" s="43"/>
      <c r="XEW39" s="43"/>
      <c r="XEX39" s="43"/>
      <c r="XEY39" s="43"/>
      <c r="XEZ39" s="43"/>
      <c r="XFA39" s="43"/>
      <c r="XFB39" s="43"/>
      <c r="XFC39" s="43"/>
      <c r="XFD39" s="43"/>
    </row>
    <row r="40" spans="1:11 16375:16384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 16375:16384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 16375:16384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 16375:16384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 16375:16384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 16375:16384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 16375:16384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 16375:16384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 16375:16384" s="82" customFormat="1" x14ac:dyDescent="0.25">
      <c r="A48" s="76"/>
      <c r="B48" s="72" t="s">
        <v>51</v>
      </c>
      <c r="C48" s="77"/>
      <c r="D48" s="170">
        <f>D47*12</f>
        <v>43334.852266666661</v>
      </c>
      <c r="E48" s="1"/>
      <c r="F48" s="1"/>
      <c r="G48" s="1"/>
      <c r="H48" s="1"/>
      <c r="I48" s="1"/>
      <c r="J48" s="1"/>
      <c r="K48" s="43"/>
      <c r="XEU48" s="43"/>
      <c r="XEV48" s="43"/>
      <c r="XEW48" s="43"/>
      <c r="XEX48" s="43"/>
      <c r="XEY48" s="43"/>
      <c r="XEZ48" s="43"/>
      <c r="XFA48" s="43"/>
      <c r="XFB48" s="43"/>
      <c r="XFC48" s="43"/>
      <c r="XFD48" s="43"/>
    </row>
    <row r="49" spans="1:11 16375:16384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  <c r="K49" s="43"/>
      <c r="XEU49" s="43"/>
      <c r="XEV49" s="43"/>
      <c r="XEW49" s="43"/>
      <c r="XEX49" s="43"/>
      <c r="XEY49" s="43"/>
      <c r="XEZ49" s="43"/>
      <c r="XFA49" s="43"/>
      <c r="XFB49" s="43"/>
      <c r="XFC49" s="43"/>
      <c r="XFD49" s="43"/>
    </row>
    <row r="50" spans="1:11 16375:16384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  <c r="K50" s="43"/>
      <c r="XEU50" s="43"/>
      <c r="XEV50" s="43"/>
      <c r="XEW50" s="43"/>
      <c r="XEX50" s="43"/>
      <c r="XEY50" s="43"/>
      <c r="XEZ50" s="43"/>
      <c r="XFA50" s="43"/>
      <c r="XFB50" s="43"/>
      <c r="XFC50" s="43"/>
      <c r="XFD50" s="43"/>
    </row>
    <row r="51" spans="1:11 16375:16384" s="82" customFormat="1" x14ac:dyDescent="0.25">
      <c r="A51" s="1" t="s">
        <v>56</v>
      </c>
      <c r="B51" s="1" t="s">
        <v>127</v>
      </c>
      <c r="C51" s="80"/>
      <c r="D51" s="1"/>
      <c r="E51" s="1"/>
      <c r="F51" s="1"/>
      <c r="G51" s="1"/>
      <c r="H51" s="1"/>
      <c r="I51" s="1"/>
      <c r="J51" s="1"/>
      <c r="K51" s="43"/>
      <c r="XEU51" s="43"/>
      <c r="XEV51" s="43"/>
      <c r="XEW51" s="43"/>
      <c r="XEX51" s="43"/>
      <c r="XEY51" s="43"/>
      <c r="XEZ51" s="43"/>
      <c r="XFA51" s="43"/>
      <c r="XFB51" s="43"/>
      <c r="XFC51" s="43"/>
      <c r="XFD51" s="43"/>
    </row>
    <row r="52" spans="1:11 16375:16384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  <row r="53" spans="1:11 16375:16384" x14ac:dyDescent="0.25">
      <c r="B53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29" zoomScaleNormal="100" workbookViewId="0">
      <selection activeCell="B5" sqref="B5"/>
    </sheetView>
  </sheetViews>
  <sheetFormatPr defaultColWidth="8.5703125" defaultRowHeight="15" x14ac:dyDescent="0.25"/>
  <cols>
    <col min="1" max="1" width="11.5703125" style="82" customWidth="1"/>
    <col min="2" max="2" width="9.7109375" style="43" customWidth="1"/>
    <col min="3" max="3" width="11.28515625" style="43" customWidth="1"/>
    <col min="4" max="4" width="11" style="43" customWidth="1"/>
    <col min="6" max="6" width="9.5703125" style="43" customWidth="1"/>
    <col min="7" max="7" width="3.140625" style="43" customWidth="1"/>
    <col min="8" max="8" width="11.5703125" style="43" customWidth="1"/>
    <col min="9" max="9" width="7.85546875" style="43" customWidth="1"/>
    <col min="10" max="10" width="7.140625" style="43" customWidth="1"/>
    <col min="11" max="11" width="10.5703125" style="43" customWidth="1"/>
  </cols>
  <sheetData>
    <row r="1" spans="1:11" x14ac:dyDescent="0.25">
      <c r="A1" s="187" t="s">
        <v>107</v>
      </c>
      <c r="B1" s="187"/>
      <c r="C1" s="187"/>
      <c r="D1" s="187"/>
      <c r="E1" s="187"/>
      <c r="F1" s="187"/>
      <c r="G1" s="187"/>
      <c r="H1" s="187"/>
      <c r="I1" s="187"/>
      <c r="J1" s="187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85"/>
    </row>
    <row r="3" spans="1:11" x14ac:dyDescent="0.25">
      <c r="A3" s="188" t="s">
        <v>128</v>
      </c>
      <c r="B3" s="188"/>
      <c r="C3" s="188"/>
      <c r="D3" s="188"/>
      <c r="E3" s="188"/>
      <c r="F3" s="188"/>
      <c r="G3" s="188"/>
      <c r="H3" s="188"/>
      <c r="I3" s="188"/>
      <c r="J3" s="188"/>
      <c r="K3" s="2"/>
    </row>
    <row r="4" spans="1:11" x14ac:dyDescent="0.25">
      <c r="A4" s="3" t="s">
        <v>2</v>
      </c>
      <c r="B4" s="150">
        <v>53255</v>
      </c>
      <c r="C4" s="5"/>
      <c r="D4" s="91" t="s">
        <v>77</v>
      </c>
      <c r="F4" s="194" t="s">
        <v>4</v>
      </c>
      <c r="G4" s="194"/>
      <c r="H4" s="194"/>
      <c r="I4" s="8">
        <f>B4/C10/D8/10</f>
        <v>0.66568749999999999</v>
      </c>
      <c r="J4" s="9"/>
    </row>
    <row r="5" spans="1:11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86" t="s">
        <v>6</v>
      </c>
      <c r="B6" s="186"/>
      <c r="C6" s="186"/>
      <c r="D6" s="15">
        <v>10</v>
      </c>
      <c r="E6" s="13"/>
      <c r="F6" s="186" t="s">
        <v>7</v>
      </c>
      <c r="G6" s="186"/>
      <c r="H6" s="186"/>
      <c r="I6" s="81">
        <v>3.2</v>
      </c>
      <c r="J6" s="17">
        <f>D6/I6</f>
        <v>3.125</v>
      </c>
    </row>
    <row r="7" spans="1:11" x14ac:dyDescent="0.25">
      <c r="A7" s="186" t="s">
        <v>8</v>
      </c>
      <c r="B7" s="186"/>
      <c r="C7" s="186"/>
      <c r="D7" s="14">
        <v>30</v>
      </c>
      <c r="E7" s="5"/>
      <c r="F7" s="186" t="s">
        <v>9</v>
      </c>
      <c r="G7" s="186"/>
      <c r="H7" s="186"/>
      <c r="I7" s="81">
        <v>1.92</v>
      </c>
      <c r="J7" s="17">
        <f>D7/I7</f>
        <v>15.625</v>
      </c>
    </row>
    <row r="8" spans="1:11" x14ac:dyDescent="0.25">
      <c r="A8" s="186" t="s">
        <v>10</v>
      </c>
      <c r="B8" s="186"/>
      <c r="C8" s="186"/>
      <c r="D8" s="18">
        <f>SUM(D6:D7)</f>
        <v>40</v>
      </c>
      <c r="E8" s="5"/>
      <c r="F8" s="186" t="s">
        <v>11</v>
      </c>
      <c r="G8" s="186"/>
      <c r="H8" s="186"/>
      <c r="I8" s="81">
        <f>D8/J8</f>
        <v>2.1333333333333333</v>
      </c>
      <c r="J8" s="17">
        <f>J6+J7</f>
        <v>18.75</v>
      </c>
    </row>
    <row r="9" spans="1:11" x14ac:dyDescent="0.25">
      <c r="A9" s="10"/>
      <c r="B9" s="5"/>
      <c r="C9"/>
      <c r="D9"/>
      <c r="E9" s="5"/>
      <c r="F9" s="1"/>
      <c r="G9" s="1"/>
      <c r="H9" s="1"/>
      <c r="I9" s="1"/>
      <c r="J9" s="9"/>
      <c r="K9" s="84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1" x14ac:dyDescent="0.25">
      <c r="A12" s="10"/>
      <c r="B12" s="5"/>
      <c r="C12" s="19" t="s">
        <v>15</v>
      </c>
      <c r="D12" s="86">
        <f>I8</f>
        <v>2.1333333333333333</v>
      </c>
      <c r="E12" s="24" t="s">
        <v>16</v>
      </c>
      <c r="F12" s="5"/>
      <c r="G12" s="5"/>
      <c r="H12" s="5"/>
      <c r="I12" s="5"/>
      <c r="J12" s="9"/>
      <c r="K12" s="84"/>
    </row>
    <row r="13" spans="1:1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  <c r="K13" s="2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  <c r="K16" s="30"/>
    </row>
    <row r="17" spans="1:1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22837.5</v>
      </c>
      <c r="I17" s="5"/>
      <c r="J17" s="9"/>
    </row>
    <row r="18" spans="1:11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6851.25</v>
      </c>
      <c r="I18" s="5"/>
      <c r="J18" s="32">
        <f>H18/H17</f>
        <v>0.3</v>
      </c>
    </row>
    <row r="19" spans="1:11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9135</v>
      </c>
      <c r="I19" s="5"/>
      <c r="J19" s="32">
        <f>H19/H17</f>
        <v>0.4</v>
      </c>
    </row>
    <row r="20" spans="1:11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9135</v>
      </c>
      <c r="I20" s="5"/>
      <c r="J20" s="32">
        <f>H20/H17</f>
        <v>0.4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47958.75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  <c r="K25" s="84"/>
    </row>
    <row r="26" spans="1:1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99608.602266666654</v>
      </c>
      <c r="I27" s="5"/>
      <c r="J27" s="9"/>
      <c r="K27" s="30"/>
    </row>
    <row r="28" spans="1:1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8000</v>
      </c>
      <c r="J28" s="40" t="s">
        <v>32</v>
      </c>
      <c r="K28" s="84"/>
    </row>
    <row r="29" spans="1:1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12.451075283333331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1.2451075283333333</v>
      </c>
      <c r="I31" s="44">
        <v>0.1</v>
      </c>
      <c r="J31" s="9"/>
    </row>
    <row r="32" spans="1:1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1.2451075283333333</v>
      </c>
      <c r="I32" s="44">
        <v>0.1</v>
      </c>
      <c r="J32" s="9"/>
      <c r="K32" s="84"/>
    </row>
    <row r="33" spans="1:1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14.941290339999998</v>
      </c>
      <c r="I34" s="46">
        <f>I4</f>
        <v>0.66568749999999999</v>
      </c>
      <c r="J34" s="47">
        <f>SUM(H34:I34)</f>
        <v>15.606977839999999</v>
      </c>
    </row>
    <row r="35" spans="1:1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624.27911359999996</v>
      </c>
      <c r="I35" s="5"/>
      <c r="J35" s="9"/>
      <c r="K35" s="30"/>
    </row>
    <row r="36" spans="1:1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124855.82272</v>
      </c>
      <c r="I36" s="52"/>
      <c r="J36" s="53"/>
      <c r="K36" s="84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82"/>
    </row>
    <row r="38" spans="1:1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  <c r="K38" s="82"/>
    </row>
    <row r="39" spans="1:1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82"/>
    </row>
    <row r="40" spans="1:1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  <c r="K48" s="82"/>
    </row>
    <row r="49" spans="1:1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  <c r="K49" s="82"/>
    </row>
    <row r="50" spans="1:1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  <c r="K50" s="82"/>
    </row>
    <row r="51" spans="1:11" x14ac:dyDescent="0.25">
      <c r="A51" s="79" t="s">
        <v>56</v>
      </c>
      <c r="B51" s="1" t="s">
        <v>129</v>
      </c>
      <c r="C51" s="80"/>
      <c r="D51" s="1"/>
      <c r="E51" s="1"/>
      <c r="F51" s="1"/>
      <c r="G51" s="1"/>
      <c r="H51" s="1"/>
      <c r="I51" s="1"/>
      <c r="J51" s="1"/>
      <c r="K51" s="82"/>
    </row>
    <row r="52" spans="1:11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  <row r="53" spans="1:11" x14ac:dyDescent="0.25">
      <c r="B53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3"/>
  <sheetViews>
    <sheetView topLeftCell="A29" zoomScaleNormal="100" workbookViewId="0">
      <selection activeCell="D48" sqref="D48"/>
    </sheetView>
  </sheetViews>
  <sheetFormatPr defaultColWidth="8.5703125" defaultRowHeight="15" x14ac:dyDescent="0.25"/>
  <cols>
    <col min="1" max="1" width="11.28515625" style="43" customWidth="1"/>
    <col min="2" max="2" width="11.42578125" style="43" customWidth="1"/>
    <col min="3" max="3" width="11.7109375" style="43" customWidth="1"/>
    <col min="4" max="4" width="10" style="43" customWidth="1"/>
    <col min="6" max="6" width="11" style="43" customWidth="1"/>
    <col min="7" max="7" width="2.7109375" style="43" customWidth="1"/>
    <col min="8" max="8" width="10.85546875" style="43" customWidth="1"/>
    <col min="9" max="10" width="7.42578125" style="43" customWidth="1"/>
    <col min="16375" max="16384" width="11.5703125" style="43" customWidth="1"/>
  </cols>
  <sheetData>
    <row r="1" spans="1:11 16375:16384" s="2" customFormat="1" x14ac:dyDescent="0.25">
      <c r="A1" s="187" t="s">
        <v>75</v>
      </c>
      <c r="B1" s="187"/>
      <c r="C1" s="187"/>
      <c r="D1" s="187"/>
      <c r="E1" s="187"/>
      <c r="F1" s="187"/>
      <c r="G1" s="187"/>
      <c r="H1" s="187"/>
      <c r="I1" s="187"/>
      <c r="J1" s="187"/>
      <c r="K1" s="43"/>
      <c r="XEU1" s="43"/>
      <c r="XEV1" s="43"/>
      <c r="XEW1" s="43"/>
      <c r="XEX1" s="43"/>
      <c r="XEY1" s="43"/>
      <c r="XEZ1" s="43"/>
      <c r="XFA1" s="43"/>
      <c r="XFB1" s="43"/>
      <c r="XFC1" s="43"/>
      <c r="XFD1" s="43"/>
    </row>
    <row r="2" spans="1:11 16375:16384" s="85" customFormat="1" x14ac:dyDescent="0.25">
      <c r="K2" s="43"/>
      <c r="XEU2" s="43"/>
      <c r="XEV2" s="43"/>
      <c r="XEW2" s="43"/>
      <c r="XEX2" s="43"/>
      <c r="XEY2" s="43"/>
      <c r="XEZ2" s="43"/>
      <c r="XFA2" s="43"/>
      <c r="XFB2" s="43"/>
      <c r="XFC2" s="43"/>
      <c r="XFD2" s="43"/>
    </row>
    <row r="3" spans="1:11 16375:16384" s="2" customFormat="1" x14ac:dyDescent="0.25">
      <c r="A3" s="191" t="s">
        <v>130</v>
      </c>
      <c r="B3" s="191"/>
      <c r="C3" s="191"/>
      <c r="D3" s="191"/>
      <c r="E3" s="191"/>
      <c r="F3" s="191"/>
      <c r="G3" s="191"/>
      <c r="H3" s="191"/>
      <c r="I3" s="191"/>
      <c r="J3" s="191"/>
      <c r="K3" s="43"/>
      <c r="XEU3" s="43"/>
      <c r="XEV3" s="43"/>
      <c r="XEW3" s="43"/>
      <c r="XEX3" s="43"/>
      <c r="XEY3" s="43"/>
      <c r="XEZ3" s="43"/>
      <c r="XFA3" s="43"/>
      <c r="XFB3" s="43"/>
      <c r="XFC3" s="43"/>
      <c r="XFD3" s="43"/>
    </row>
    <row r="4" spans="1:11 16375:16384" x14ac:dyDescent="0.25">
      <c r="A4" s="3" t="s">
        <v>2</v>
      </c>
      <c r="B4" s="4">
        <v>18248</v>
      </c>
      <c r="C4" s="5"/>
      <c r="D4" s="6" t="s">
        <v>77</v>
      </c>
      <c r="F4" s="195" t="s">
        <v>4</v>
      </c>
      <c r="G4" s="195"/>
      <c r="H4" s="195"/>
      <c r="I4" s="8">
        <f>B4/C10/D8/10</f>
        <v>0.14716129032258063</v>
      </c>
      <c r="J4" s="9"/>
    </row>
    <row r="5" spans="1:11 16375:16384" x14ac:dyDescent="0.25">
      <c r="A5" s="10"/>
      <c r="B5" s="11"/>
      <c r="C5" s="5"/>
      <c r="D5" s="12"/>
      <c r="E5" s="13"/>
      <c r="F5" s="196" t="s">
        <v>5</v>
      </c>
      <c r="G5" s="196"/>
      <c r="H5" s="196"/>
      <c r="I5" s="196"/>
      <c r="J5" s="196"/>
    </row>
    <row r="6" spans="1:11 16375:16384" x14ac:dyDescent="0.25">
      <c r="A6" s="186" t="s">
        <v>6</v>
      </c>
      <c r="B6" s="186"/>
      <c r="C6" s="186"/>
      <c r="D6" s="15">
        <v>0</v>
      </c>
      <c r="E6" s="13"/>
      <c r="F6" s="186" t="s">
        <v>7</v>
      </c>
      <c r="G6" s="186"/>
      <c r="H6" s="186"/>
      <c r="I6" s="81">
        <v>5.7</v>
      </c>
      <c r="J6" s="17">
        <f>D6/I6</f>
        <v>0</v>
      </c>
    </row>
    <row r="7" spans="1:11 16375:16384" x14ac:dyDescent="0.25">
      <c r="A7" s="186" t="s">
        <v>8</v>
      </c>
      <c r="B7" s="186"/>
      <c r="C7" s="186"/>
      <c r="D7" s="14">
        <v>62</v>
      </c>
      <c r="E7" s="5"/>
      <c r="F7" s="186" t="s">
        <v>9</v>
      </c>
      <c r="G7" s="186"/>
      <c r="H7" s="186"/>
      <c r="I7" s="81">
        <v>3.9</v>
      </c>
      <c r="J7" s="17">
        <f>D7/I7</f>
        <v>15.897435897435898</v>
      </c>
    </row>
    <row r="8" spans="1:11 16375:16384" x14ac:dyDescent="0.25">
      <c r="A8" s="186" t="s">
        <v>10</v>
      </c>
      <c r="B8" s="186"/>
      <c r="C8" s="186"/>
      <c r="D8" s="18">
        <f>SUM(D6:D7)</f>
        <v>62</v>
      </c>
      <c r="E8" s="5"/>
      <c r="F8" s="186" t="s">
        <v>11</v>
      </c>
      <c r="G8" s="186"/>
      <c r="H8" s="186"/>
      <c r="I8" s="16">
        <f>D8/J8</f>
        <v>3.9</v>
      </c>
      <c r="J8" s="17">
        <f>J6+J7</f>
        <v>15.897435897435898</v>
      </c>
    </row>
    <row r="9" spans="1:11 16375:16384" s="84" customFormat="1" x14ac:dyDescent="0.25">
      <c r="A9" s="10"/>
      <c r="B9" s="5"/>
      <c r="C9"/>
      <c r="D9"/>
      <c r="E9" s="5"/>
      <c r="F9" s="1"/>
      <c r="G9" s="1"/>
      <c r="H9" s="1"/>
      <c r="I9" s="1"/>
      <c r="J9" s="9"/>
      <c r="K9" s="43"/>
      <c r="XEU9" s="43"/>
      <c r="XEV9" s="43"/>
      <c r="XEW9" s="43"/>
      <c r="XEX9" s="43"/>
      <c r="XEY9" s="43"/>
      <c r="XEZ9" s="43"/>
      <c r="XFA9" s="43"/>
      <c r="XFB9" s="43"/>
      <c r="XFC9" s="43"/>
      <c r="XFD9" s="43"/>
    </row>
    <row r="10" spans="1:11 16375:16384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 16375:16384" x14ac:dyDescent="0.25">
      <c r="A11" s="10"/>
      <c r="B11" s="5"/>
      <c r="C11" s="19" t="s">
        <v>13</v>
      </c>
      <c r="D11" s="21" t="s">
        <v>14</v>
      </c>
      <c r="E11" s="22">
        <v>6.19</v>
      </c>
      <c r="F11" s="5"/>
      <c r="G11" s="5"/>
      <c r="H11" s="5"/>
      <c r="I11" s="5"/>
      <c r="J11" s="9"/>
    </row>
    <row r="12" spans="1:11 16375:16384" s="84" customFormat="1" x14ac:dyDescent="0.25">
      <c r="A12" s="10"/>
      <c r="B12" s="5"/>
      <c r="C12" s="19" t="s">
        <v>15</v>
      </c>
      <c r="D12" s="86">
        <f>I8</f>
        <v>3.9</v>
      </c>
      <c r="E12" s="24" t="s">
        <v>16</v>
      </c>
      <c r="F12" s="5"/>
      <c r="G12" s="5"/>
      <c r="H12" s="5"/>
      <c r="I12" s="5"/>
      <c r="J12" s="9"/>
      <c r="K12" s="43"/>
      <c r="XEU12" s="43"/>
      <c r="XEV12" s="43"/>
      <c r="XEW12" s="43"/>
      <c r="XEX12" s="43"/>
      <c r="XEY12" s="43"/>
      <c r="XEZ12" s="43"/>
      <c r="XFA12" s="43"/>
      <c r="XFB12" s="43"/>
      <c r="XFC12" s="43"/>
      <c r="XFD12" s="43"/>
    </row>
    <row r="13" spans="1:11 16375:16384" s="2" customForma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  <c r="K13" s="43"/>
      <c r="XEU13" s="43"/>
      <c r="XEV13" s="43"/>
      <c r="XEW13" s="43"/>
      <c r="XEX13" s="43"/>
      <c r="XEY13" s="43"/>
      <c r="XEZ13" s="43"/>
      <c r="XFA13" s="43"/>
      <c r="XFB13" s="43"/>
      <c r="XFC13" s="43"/>
      <c r="XFD13" s="43"/>
    </row>
    <row r="14" spans="1:11 16375:16384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 16375:16384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 16375:16384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1 16375:16384" x14ac:dyDescent="0.25">
      <c r="A17" s="10" t="s">
        <v>78</v>
      </c>
      <c r="B17" s="5"/>
      <c r="C17" s="5"/>
      <c r="D17" s="5"/>
      <c r="E17" s="5"/>
      <c r="F17" s="5"/>
      <c r="G17" s="5" t="s">
        <v>14</v>
      </c>
      <c r="H17" s="29">
        <f>(I28/D12)*E11</f>
        <v>19681.025641025644</v>
      </c>
      <c r="I17" s="5"/>
      <c r="J17" s="9"/>
    </row>
    <row r="18" spans="1:11 16375:16384" x14ac:dyDescent="0.25">
      <c r="A18" s="10" t="s">
        <v>21</v>
      </c>
      <c r="B18" s="5"/>
      <c r="C18" s="31">
        <v>0.3</v>
      </c>
      <c r="D18" s="5" t="s">
        <v>90</v>
      </c>
      <c r="E18" s="5"/>
      <c r="F18" s="5"/>
      <c r="G18" s="5" t="s">
        <v>14</v>
      </c>
      <c r="H18" s="30">
        <f>H17*C18</f>
        <v>5904.3076923076933</v>
      </c>
      <c r="I18" s="5"/>
      <c r="J18" s="32">
        <f>H18/H17</f>
        <v>0.3</v>
      </c>
    </row>
    <row r="19" spans="1:11 16375:16384" x14ac:dyDescent="0.25">
      <c r="A19" s="10" t="s">
        <v>23</v>
      </c>
      <c r="B19" s="5"/>
      <c r="C19" s="31">
        <v>0.4</v>
      </c>
      <c r="D19" s="5" t="s">
        <v>90</v>
      </c>
      <c r="E19" s="5"/>
      <c r="F19" s="5"/>
      <c r="G19" s="5" t="s">
        <v>14</v>
      </c>
      <c r="H19" s="30">
        <f>H17*C19</f>
        <v>7872.4102564102577</v>
      </c>
      <c r="I19" s="5"/>
      <c r="J19" s="32">
        <f>H19/H17</f>
        <v>0.4</v>
      </c>
    </row>
    <row r="20" spans="1:11 16375:16384" x14ac:dyDescent="0.25">
      <c r="A20" s="10" t="s">
        <v>24</v>
      </c>
      <c r="B20" s="5"/>
      <c r="C20" s="31">
        <v>0.4</v>
      </c>
      <c r="D20" s="5" t="s">
        <v>131</v>
      </c>
      <c r="E20" s="5"/>
      <c r="F20" s="5"/>
      <c r="G20" s="5" t="s">
        <v>14</v>
      </c>
      <c r="H20" s="30">
        <f>H17*C20</f>
        <v>7872.4102564102577</v>
      </c>
      <c r="I20" s="5"/>
      <c r="J20" s="32">
        <f>H20/H17</f>
        <v>0.4</v>
      </c>
    </row>
    <row r="21" spans="1:11 16375:16384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41330.153846153851</v>
      </c>
      <c r="I21" s="5"/>
      <c r="J21" s="9"/>
    </row>
    <row r="22" spans="1:11 16375:16384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 16375:16384" x14ac:dyDescent="0.25">
      <c r="A23" s="10" t="s">
        <v>80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 16375:16384" x14ac:dyDescent="0.25">
      <c r="A24" s="10" t="s">
        <v>81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 16375:16384" s="82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  <c r="K25" s="43"/>
      <c r="XEU25" s="43"/>
      <c r="XEV25" s="43"/>
      <c r="XEW25" s="43"/>
      <c r="XEX25" s="43"/>
      <c r="XEY25" s="43"/>
      <c r="XEZ25" s="43"/>
      <c r="XFA25" s="43"/>
      <c r="XFB25" s="43"/>
      <c r="XFC25" s="43"/>
      <c r="XFD25" s="43"/>
    </row>
    <row r="26" spans="1:11 16375:16384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 16375:16384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92980.006112820512</v>
      </c>
      <c r="I27" s="5"/>
      <c r="J27" s="9"/>
    </row>
    <row r="28" spans="1:11 16375:16384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5">
        <f>D7*C10</f>
        <v>12400</v>
      </c>
      <c r="J28" s="9" t="s">
        <v>32</v>
      </c>
      <c r="K28" s="43"/>
      <c r="XEU28" s="43"/>
      <c r="XEV28" s="43"/>
      <c r="XEW28" s="43"/>
      <c r="XEX28" s="43"/>
      <c r="XEY28" s="43"/>
      <c r="XEZ28" s="43"/>
      <c r="XFA28" s="43"/>
      <c r="XFB28" s="43"/>
      <c r="XFC28" s="43"/>
      <c r="XFD28" s="43"/>
    </row>
    <row r="29" spans="1:11 16375:16384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 16375:16384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7.4983875897435901</v>
      </c>
      <c r="I30" s="5"/>
      <c r="J30" s="9"/>
    </row>
    <row r="31" spans="1:11 16375:16384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0.74983875897435903</v>
      </c>
      <c r="I31" s="44">
        <v>0.1</v>
      </c>
      <c r="J31" s="9"/>
    </row>
    <row r="32" spans="1:11 16375:16384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0.74983875897435903</v>
      </c>
      <c r="I32" s="44">
        <v>0.1</v>
      </c>
      <c r="J32" s="9"/>
    </row>
    <row r="33" spans="1:11 16375:16384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 16375:16384" x14ac:dyDescent="0.25">
      <c r="A34" s="34" t="s">
        <v>82</v>
      </c>
      <c r="B34" s="35"/>
      <c r="C34" s="35"/>
      <c r="D34" s="35"/>
      <c r="E34" s="35"/>
      <c r="F34" s="35"/>
      <c r="G34" s="24"/>
      <c r="H34" s="45">
        <f>SUM(H30:H32)</f>
        <v>8.9980651076923088</v>
      </c>
      <c r="I34" s="46">
        <f>I4</f>
        <v>0.14716129032258063</v>
      </c>
      <c r="J34" s="47">
        <f>SUM(H34:I34)</f>
        <v>9.1452263980148896</v>
      </c>
    </row>
    <row r="35" spans="1:11 16375:16384" x14ac:dyDescent="0.25">
      <c r="A35" s="34" t="s">
        <v>83</v>
      </c>
      <c r="B35" s="35"/>
      <c r="C35" s="35"/>
      <c r="D35" s="35"/>
      <c r="E35" s="35"/>
      <c r="F35" s="35"/>
      <c r="G35" s="24"/>
      <c r="H35" s="45">
        <f>J34*D7</f>
        <v>567.00403667692319</v>
      </c>
      <c r="I35" s="5"/>
      <c r="J35" s="9"/>
    </row>
    <row r="36" spans="1:11 16375:16384" s="84" customFormat="1" x14ac:dyDescent="0.25">
      <c r="A36" s="48" t="s">
        <v>84</v>
      </c>
      <c r="B36" s="49"/>
      <c r="C36" s="49"/>
      <c r="D36" s="49"/>
      <c r="E36" s="49"/>
      <c r="F36" s="49"/>
      <c r="G36" s="50"/>
      <c r="H36" s="129">
        <f>J34*I28</f>
        <v>113400.80733538463</v>
      </c>
      <c r="I36" s="52"/>
      <c r="J36" s="53"/>
      <c r="K36" s="43"/>
      <c r="XEU36" s="43"/>
      <c r="XEV36" s="43"/>
      <c r="XEW36" s="43"/>
      <c r="XEX36" s="43"/>
      <c r="XEY36" s="43"/>
      <c r="XEZ36" s="43"/>
      <c r="XFA36" s="43"/>
      <c r="XFB36" s="43"/>
      <c r="XFC36" s="43"/>
      <c r="XFD36" s="43"/>
    </row>
    <row r="37" spans="1:11 16375:16384" s="82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43"/>
      <c r="XEU37" s="43"/>
      <c r="XEV37" s="43"/>
      <c r="XEW37" s="43"/>
      <c r="XEX37" s="43"/>
      <c r="XEY37" s="43"/>
      <c r="XEZ37" s="43"/>
      <c r="XFA37" s="43"/>
      <c r="XFB37" s="43"/>
      <c r="XFC37" s="43"/>
      <c r="XFD37" s="43"/>
    </row>
    <row r="38" spans="1:11 16375:16384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  <c r="K38" s="43"/>
      <c r="XEU38" s="43"/>
      <c r="XEV38" s="43"/>
      <c r="XEW38" s="43"/>
      <c r="XEX38" s="43"/>
      <c r="XEY38" s="43"/>
      <c r="XEZ38" s="43"/>
      <c r="XFA38" s="43"/>
      <c r="XFB38" s="43"/>
      <c r="XFC38" s="43"/>
      <c r="XFD38" s="43"/>
    </row>
    <row r="39" spans="1:11 16375:16384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43"/>
      <c r="XEU39" s="43"/>
      <c r="XEV39" s="43"/>
      <c r="XEW39" s="43"/>
      <c r="XEX39" s="43"/>
      <c r="XEY39" s="43"/>
      <c r="XEZ39" s="43"/>
      <c r="XFA39" s="43"/>
      <c r="XFB39" s="43"/>
      <c r="XFC39" s="43"/>
      <c r="XFD39" s="43"/>
    </row>
    <row r="40" spans="1:11 16375:16384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 16375:16384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 16375:16384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 16375:16384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 16375:16384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 16375:16384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 16375:16384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 16375:16384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 16375:16384" s="82" customFormat="1" x14ac:dyDescent="0.25">
      <c r="A48" s="76"/>
      <c r="B48" s="72" t="s">
        <v>51</v>
      </c>
      <c r="C48" s="77"/>
      <c r="D48" s="170">
        <f>D47*12</f>
        <v>43334.852266666661</v>
      </c>
      <c r="E48" s="1"/>
      <c r="F48" s="1"/>
      <c r="G48" s="1"/>
      <c r="H48" s="1"/>
      <c r="I48" s="1"/>
      <c r="J48" s="1"/>
      <c r="K48" s="43"/>
      <c r="XEU48" s="43"/>
      <c r="XEV48" s="43"/>
      <c r="XEW48" s="43"/>
      <c r="XEX48" s="43"/>
      <c r="XEY48" s="43"/>
      <c r="XEZ48" s="43"/>
      <c r="XFA48" s="43"/>
      <c r="XFB48" s="43"/>
      <c r="XFC48" s="43"/>
      <c r="XFD48" s="43"/>
    </row>
    <row r="49" spans="1:11 16375:16384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  <c r="K49" s="43"/>
      <c r="XEU49" s="43"/>
      <c r="XEV49" s="43"/>
      <c r="XEW49" s="43"/>
      <c r="XEX49" s="43"/>
      <c r="XEY49" s="43"/>
      <c r="XEZ49" s="43"/>
      <c r="XFA49" s="43"/>
      <c r="XFB49" s="43"/>
      <c r="XFC49" s="43"/>
      <c r="XFD49" s="43"/>
    </row>
    <row r="50" spans="1:11 16375:16384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  <c r="K50" s="43"/>
      <c r="XEU50" s="43"/>
      <c r="XEV50" s="43"/>
      <c r="XEW50" s="43"/>
      <c r="XEX50" s="43"/>
      <c r="XEY50" s="43"/>
      <c r="XEZ50" s="43"/>
      <c r="XFA50" s="43"/>
      <c r="XFB50" s="43"/>
      <c r="XFC50" s="43"/>
      <c r="XFD50" s="43"/>
    </row>
    <row r="51" spans="1:11 16375:16384" s="82" customFormat="1" x14ac:dyDescent="0.25">
      <c r="A51" s="1" t="s">
        <v>56</v>
      </c>
      <c r="B51" s="1" t="s">
        <v>132</v>
      </c>
      <c r="C51" s="80"/>
      <c r="D51" s="1"/>
      <c r="E51" s="1"/>
      <c r="F51" s="1"/>
      <c r="G51" s="1"/>
      <c r="H51" s="1"/>
      <c r="I51" s="1"/>
      <c r="J51" s="1"/>
      <c r="K51" s="43"/>
      <c r="XEU51" s="43"/>
      <c r="XEV51" s="43"/>
      <c r="XEW51" s="43"/>
      <c r="XEX51" s="43"/>
      <c r="XEY51" s="43"/>
      <c r="XEZ51" s="43"/>
      <c r="XFA51" s="43"/>
      <c r="XFB51" s="43"/>
      <c r="XFC51" s="43"/>
      <c r="XFD51" s="43"/>
    </row>
    <row r="52" spans="1:11 16375:16384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  <row r="53" spans="1:11 16375:16384" x14ac:dyDescent="0.25">
      <c r="B53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33" zoomScaleNormal="100" workbookViewId="0">
      <selection activeCell="B5" sqref="B5"/>
    </sheetView>
  </sheetViews>
  <sheetFormatPr defaultColWidth="8.5703125" defaultRowHeight="15" x14ac:dyDescent="0.25"/>
  <cols>
    <col min="1" max="1" width="10.85546875" style="82" customWidth="1"/>
    <col min="2" max="2" width="10.7109375" style="43" customWidth="1"/>
    <col min="3" max="3" width="11.140625" style="43" customWidth="1"/>
    <col min="4" max="4" width="11" style="43" customWidth="1"/>
    <col min="6" max="6" width="10.7109375" style="43" customWidth="1"/>
    <col min="7" max="7" width="3.140625" style="43" customWidth="1"/>
    <col min="8" max="8" width="11.5703125" style="43" customWidth="1"/>
    <col min="9" max="9" width="7.85546875" style="43" customWidth="1"/>
    <col min="10" max="10" width="7.140625" style="43" customWidth="1"/>
    <col min="11" max="11" width="10.5703125" style="43" customWidth="1"/>
  </cols>
  <sheetData>
    <row r="1" spans="1:11" x14ac:dyDescent="0.25">
      <c r="A1" s="187" t="s">
        <v>133</v>
      </c>
      <c r="B1" s="187"/>
      <c r="C1" s="187"/>
      <c r="D1" s="187"/>
      <c r="E1" s="187"/>
      <c r="F1" s="187"/>
      <c r="G1" s="187"/>
      <c r="H1" s="187"/>
      <c r="I1" s="187"/>
      <c r="J1" s="187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83"/>
    </row>
    <row r="3" spans="1:11" x14ac:dyDescent="0.25">
      <c r="A3" s="188" t="s">
        <v>134</v>
      </c>
      <c r="B3" s="188"/>
      <c r="C3" s="188"/>
      <c r="D3" s="188"/>
      <c r="E3" s="188"/>
      <c r="F3" s="188"/>
      <c r="G3" s="188"/>
      <c r="H3" s="188"/>
      <c r="I3" s="188"/>
      <c r="J3" s="188"/>
      <c r="K3" s="2"/>
    </row>
    <row r="4" spans="1:11" x14ac:dyDescent="0.25">
      <c r="A4" s="3" t="s">
        <v>2</v>
      </c>
      <c r="B4" s="88">
        <v>45868</v>
      </c>
      <c r="C4" s="5"/>
      <c r="D4" s="6" t="s">
        <v>77</v>
      </c>
      <c r="F4" s="195" t="s">
        <v>4</v>
      </c>
      <c r="G4" s="195"/>
      <c r="H4" s="195"/>
      <c r="I4" s="8">
        <f>B4/C10/D8/10</f>
        <v>0.65525714285714287</v>
      </c>
      <c r="J4" s="9"/>
    </row>
    <row r="5" spans="1:11" x14ac:dyDescent="0.25">
      <c r="A5" s="10"/>
      <c r="B5" s="30"/>
      <c r="C5" s="5"/>
      <c r="D5" s="12"/>
      <c r="E5" s="13"/>
      <c r="F5" s="196" t="s">
        <v>5</v>
      </c>
      <c r="G5" s="196"/>
      <c r="H5" s="196"/>
      <c r="I5" s="196"/>
      <c r="J5" s="196"/>
    </row>
    <row r="6" spans="1:11" x14ac:dyDescent="0.25">
      <c r="A6" s="186" t="s">
        <v>6</v>
      </c>
      <c r="B6" s="186"/>
      <c r="C6" s="186"/>
      <c r="D6" s="15">
        <v>16</v>
      </c>
      <c r="E6" s="13"/>
      <c r="F6" s="186" t="s">
        <v>7</v>
      </c>
      <c r="G6" s="186"/>
      <c r="H6" s="186"/>
      <c r="I6" s="18">
        <v>4.5</v>
      </c>
      <c r="J6" s="17">
        <f>D6/I6</f>
        <v>3.5555555555555554</v>
      </c>
    </row>
    <row r="7" spans="1:11" x14ac:dyDescent="0.25">
      <c r="A7" s="186" t="s">
        <v>8</v>
      </c>
      <c r="B7" s="186"/>
      <c r="C7" s="186"/>
      <c r="D7" s="14">
        <v>17</v>
      </c>
      <c r="E7" s="5"/>
      <c r="F7" s="186" t="s">
        <v>9</v>
      </c>
      <c r="G7" s="186"/>
      <c r="H7" s="186"/>
      <c r="I7" s="18">
        <v>3.3</v>
      </c>
      <c r="J7" s="17">
        <f>D7/I7</f>
        <v>5.1515151515151514</v>
      </c>
    </row>
    <row r="8" spans="1:11" x14ac:dyDescent="0.25">
      <c r="A8" s="186" t="s">
        <v>10</v>
      </c>
      <c r="B8" s="186"/>
      <c r="C8" s="186"/>
      <c r="D8" s="18">
        <v>35</v>
      </c>
      <c r="E8" s="5"/>
      <c r="F8" s="186" t="s">
        <v>11</v>
      </c>
      <c r="G8" s="186"/>
      <c r="H8" s="186"/>
      <c r="I8" s="16">
        <f>D8/J8</f>
        <v>4.0197215777262185</v>
      </c>
      <c r="J8" s="17">
        <f>J6+J7</f>
        <v>8.7070707070707059</v>
      </c>
    </row>
    <row r="9" spans="1:11" x14ac:dyDescent="0.25">
      <c r="A9" s="10"/>
      <c r="B9" s="5"/>
      <c r="C9"/>
      <c r="D9"/>
      <c r="E9" s="5"/>
      <c r="F9" s="1"/>
      <c r="G9" s="1"/>
      <c r="H9" s="1"/>
      <c r="I9" s="1"/>
      <c r="J9" s="9"/>
      <c r="K9" s="82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1" x14ac:dyDescent="0.25">
      <c r="A12" s="10"/>
      <c r="B12" s="5"/>
      <c r="C12" s="19" t="s">
        <v>15</v>
      </c>
      <c r="D12" s="86">
        <f>I8</f>
        <v>4.0197215777262185</v>
      </c>
      <c r="E12" s="24" t="s">
        <v>16</v>
      </c>
      <c r="F12" s="5"/>
      <c r="G12" s="5"/>
      <c r="H12" s="5"/>
      <c r="I12" s="5"/>
      <c r="J12" s="9"/>
      <c r="K12" s="82"/>
    </row>
    <row r="13" spans="1:1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  <c r="K13" s="2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  <c r="K16" s="30"/>
    </row>
    <row r="17" spans="1:1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10605.21212121212</v>
      </c>
      <c r="I17" s="5"/>
      <c r="J17" s="9"/>
    </row>
    <row r="18" spans="1:11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3181.5636363636359</v>
      </c>
      <c r="I18" s="5"/>
      <c r="J18" s="32">
        <f>H18/H17</f>
        <v>0.3</v>
      </c>
    </row>
    <row r="19" spans="1:11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4242.0848484848484</v>
      </c>
      <c r="I19" s="5"/>
      <c r="J19" s="32">
        <f>H19/H17</f>
        <v>0.4</v>
      </c>
    </row>
    <row r="20" spans="1:11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4242.0848484848484</v>
      </c>
      <c r="I20" s="5"/>
      <c r="J20" s="32">
        <f>H20/H17</f>
        <v>0.4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22270.94545454545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  <c r="K25" s="82"/>
    </row>
    <row r="26" spans="1:1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73920.797721212119</v>
      </c>
      <c r="I27" s="5"/>
      <c r="J27" s="9"/>
      <c r="K27" s="30"/>
    </row>
    <row r="28" spans="1:1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7000</v>
      </c>
      <c r="J28" s="40" t="s">
        <v>32</v>
      </c>
    </row>
    <row r="29" spans="1:1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10.56011396017316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1.0560113960173161</v>
      </c>
      <c r="I31" s="44">
        <v>0.1</v>
      </c>
      <c r="J31" s="9"/>
    </row>
    <row r="32" spans="1:1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1.0560113960173161</v>
      </c>
      <c r="I32" s="44">
        <v>0.1</v>
      </c>
      <c r="J32" s="9"/>
      <c r="K32" s="82"/>
    </row>
    <row r="33" spans="1:1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12.672136752207793</v>
      </c>
      <c r="I34" s="46">
        <f>I4</f>
        <v>0.65525714285714287</v>
      </c>
      <c r="J34" s="47">
        <f>SUM(H34:I34)</f>
        <v>13.327393895064937</v>
      </c>
    </row>
    <row r="35" spans="1:1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466.45878632727278</v>
      </c>
      <c r="I35" s="5"/>
      <c r="J35" s="9"/>
      <c r="K35" s="30"/>
    </row>
    <row r="36" spans="1:1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93291.757265454551</v>
      </c>
      <c r="I36" s="52"/>
      <c r="J36" s="53"/>
      <c r="K36" s="82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82"/>
    </row>
    <row r="38" spans="1:1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  <c r="K38" s="82"/>
    </row>
    <row r="39" spans="1:1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82"/>
    </row>
    <row r="40" spans="1:1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  <c r="K48" s="82"/>
    </row>
    <row r="49" spans="1:1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  <c r="K49" s="82"/>
    </row>
    <row r="50" spans="1:1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  <c r="K50" s="82"/>
    </row>
    <row r="51" spans="1:11" x14ac:dyDescent="0.25">
      <c r="A51" s="79" t="s">
        <v>56</v>
      </c>
      <c r="B51" s="1" t="s">
        <v>135</v>
      </c>
      <c r="C51" s="80"/>
      <c r="D51" s="1"/>
      <c r="E51" s="1"/>
      <c r="F51" s="1"/>
      <c r="G51" s="1"/>
      <c r="H51" s="1"/>
      <c r="I51" s="1"/>
      <c r="J51" s="1"/>
      <c r="K51" s="82"/>
    </row>
    <row r="52" spans="1:11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  <row r="53" spans="1:11" x14ac:dyDescent="0.25">
      <c r="B53" s="1"/>
    </row>
    <row r="56" spans="1:11" x14ac:dyDescent="0.25">
      <c r="C56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topLeftCell="A3" zoomScaleNormal="100" workbookViewId="0">
      <selection activeCell="E11" sqref="E11"/>
    </sheetView>
  </sheetViews>
  <sheetFormatPr defaultColWidth="8.5703125" defaultRowHeight="15" x14ac:dyDescent="0.25"/>
  <cols>
    <col min="1" max="1" width="12" style="1" customWidth="1"/>
    <col min="2" max="2" width="11.28515625" style="1" customWidth="1"/>
    <col min="3" max="3" width="11.140625" style="1" customWidth="1"/>
    <col min="4" max="4" width="10.140625" style="1" customWidth="1"/>
    <col min="5" max="5" width="8.5703125" style="1"/>
    <col min="6" max="6" width="9.5703125" style="1" customWidth="1"/>
    <col min="7" max="7" width="3.140625" style="1" customWidth="1"/>
    <col min="8" max="8" width="11.5703125" style="1" customWidth="1"/>
    <col min="9" max="9" width="7.42578125" style="1" customWidth="1"/>
    <col min="10" max="10" width="7.140625" style="1" customWidth="1"/>
    <col min="11" max="11" width="10.5703125" style="1" customWidth="1"/>
    <col min="12" max="21" width="8.5703125" style="1"/>
  </cols>
  <sheetData>
    <row r="1" spans="1:21" x14ac:dyDescent="0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5">
      <c r="A3" s="188" t="s">
        <v>136</v>
      </c>
      <c r="B3" s="188"/>
      <c r="C3" s="188"/>
      <c r="D3" s="188"/>
      <c r="E3" s="188"/>
      <c r="F3" s="188"/>
      <c r="G3" s="188"/>
      <c r="H3" s="188"/>
      <c r="I3" s="188"/>
      <c r="J3" s="188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3" t="s">
        <v>2</v>
      </c>
      <c r="B4" s="123">
        <v>34795</v>
      </c>
      <c r="C4" s="5"/>
      <c r="D4" s="6" t="s">
        <v>3</v>
      </c>
      <c r="E4"/>
      <c r="F4" s="195" t="s">
        <v>4</v>
      </c>
      <c r="G4" s="195"/>
      <c r="H4" s="195"/>
      <c r="I4" s="8">
        <f>B4/C10/D8/10</f>
        <v>0.40459302325581392</v>
      </c>
      <c r="J4" s="9"/>
    </row>
    <row r="5" spans="1:21" x14ac:dyDescent="0.25">
      <c r="A5" s="10"/>
      <c r="B5" s="11"/>
      <c r="C5" s="5"/>
      <c r="D5" s="12"/>
      <c r="E5" s="13"/>
      <c r="F5" s="196" t="s">
        <v>5</v>
      </c>
      <c r="G5" s="196"/>
      <c r="H5" s="196"/>
      <c r="I5" s="196"/>
      <c r="J5" s="196"/>
    </row>
    <row r="6" spans="1:21" x14ac:dyDescent="0.25">
      <c r="A6" s="186" t="s">
        <v>6</v>
      </c>
      <c r="B6" s="186"/>
      <c r="C6" s="186"/>
      <c r="D6" s="92">
        <v>3</v>
      </c>
      <c r="E6" s="13"/>
      <c r="F6" s="186" t="s">
        <v>7</v>
      </c>
      <c r="G6" s="186"/>
      <c r="H6" s="186"/>
      <c r="I6" s="16">
        <v>6</v>
      </c>
      <c r="J6" s="17">
        <f>D6/I6</f>
        <v>0.5</v>
      </c>
    </row>
    <row r="7" spans="1:21" x14ac:dyDescent="0.25">
      <c r="A7" s="186" t="s">
        <v>8</v>
      </c>
      <c r="B7" s="186"/>
      <c r="C7" s="186"/>
      <c r="D7" s="93">
        <v>40</v>
      </c>
      <c r="E7" s="5"/>
      <c r="F7" s="186" t="s">
        <v>9</v>
      </c>
      <c r="G7" s="186"/>
      <c r="H7" s="186"/>
      <c r="I7" s="16">
        <v>4.8</v>
      </c>
      <c r="J7" s="17">
        <f>D7/I7</f>
        <v>8.3333333333333339</v>
      </c>
    </row>
    <row r="8" spans="1:21" x14ac:dyDescent="0.25">
      <c r="A8" s="186" t="s">
        <v>10</v>
      </c>
      <c r="B8" s="186"/>
      <c r="C8" s="186"/>
      <c r="D8" s="94">
        <f>SUM(D6:D7)</f>
        <v>43</v>
      </c>
      <c r="E8" s="5"/>
      <c r="F8" s="186" t="s">
        <v>11</v>
      </c>
      <c r="G8" s="186"/>
      <c r="H8" s="186"/>
      <c r="I8" s="16">
        <f>D8/J8</f>
        <v>4.8679245283018862</v>
      </c>
      <c r="J8" s="17">
        <f>J6+J7</f>
        <v>8.8333333333333339</v>
      </c>
    </row>
    <row r="9" spans="1:21" x14ac:dyDescent="0.25">
      <c r="A9" s="10"/>
      <c r="B9" s="5"/>
      <c r="C9"/>
      <c r="D9"/>
      <c r="E9" s="5"/>
      <c r="J9" s="9"/>
    </row>
    <row r="10" spans="1:2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21" x14ac:dyDescent="0.25">
      <c r="A11" s="10"/>
      <c r="B11" s="5"/>
      <c r="C11" s="19" t="s">
        <v>13</v>
      </c>
      <c r="D11" s="21" t="s">
        <v>14</v>
      </c>
      <c r="E11" s="22">
        <v>6.19</v>
      </c>
      <c r="F11" s="5"/>
      <c r="G11" s="5"/>
      <c r="H11" s="5"/>
      <c r="I11" s="5"/>
      <c r="J11" s="9"/>
    </row>
    <row r="12" spans="1:21" x14ac:dyDescent="0.25">
      <c r="A12" s="10"/>
      <c r="B12" s="5"/>
      <c r="C12" s="19" t="s">
        <v>15</v>
      </c>
      <c r="D12" s="23">
        <f>I8</f>
        <v>4.8679245283018862</v>
      </c>
      <c r="E12" s="24" t="s">
        <v>16</v>
      </c>
      <c r="F12" s="5"/>
      <c r="G12" s="5"/>
      <c r="H12" s="5"/>
      <c r="I12" s="5"/>
      <c r="J12" s="9"/>
    </row>
    <row r="13" spans="1:2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2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2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2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10935.66666666667</v>
      </c>
      <c r="I17" s="5"/>
      <c r="J17" s="9"/>
      <c r="K17" s="30"/>
    </row>
    <row r="18" spans="1:21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3280.7000000000007</v>
      </c>
      <c r="I18" s="5"/>
      <c r="J18" s="32">
        <f>H18/H17</f>
        <v>0.3</v>
      </c>
    </row>
    <row r="19" spans="1:21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4374.2666666666682</v>
      </c>
      <c r="I19" s="5"/>
      <c r="J19" s="32">
        <f>H19/H17</f>
        <v>0.4</v>
      </c>
    </row>
    <row r="20" spans="1:21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4374.2666666666682</v>
      </c>
      <c r="I20" s="5"/>
      <c r="J20" s="32">
        <f>H20/H17</f>
        <v>0.4</v>
      </c>
    </row>
    <row r="21" spans="1:2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22964.900000000009</v>
      </c>
      <c r="I21" s="5"/>
      <c r="J21" s="9"/>
    </row>
    <row r="22" spans="1:2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2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2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2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2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2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74614.752266666677</v>
      </c>
      <c r="I27" s="5"/>
      <c r="J27" s="9"/>
    </row>
    <row r="28" spans="1:2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8600</v>
      </c>
      <c r="J28" s="40" t="s">
        <v>32</v>
      </c>
      <c r="K28" s="30"/>
    </row>
    <row r="29" spans="1:2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2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8.6761339844961256</v>
      </c>
      <c r="I30" s="5"/>
      <c r="J30" s="9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0.86761339844961261</v>
      </c>
      <c r="I31" s="44">
        <v>0.1</v>
      </c>
      <c r="J31" s="9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2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0.86761339844961261</v>
      </c>
      <c r="I32" s="44">
        <v>0.1</v>
      </c>
      <c r="J32" s="9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1:2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1:2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10.411360781395352</v>
      </c>
      <c r="I34" s="46">
        <f>I4</f>
        <v>0.40459302325581392</v>
      </c>
      <c r="J34" s="47">
        <f>SUM(H34:I34)</f>
        <v>10.815953804651166</v>
      </c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465.08601360000011</v>
      </c>
      <c r="I35" s="5"/>
      <c r="J35" s="9"/>
      <c r="L35" s="43"/>
      <c r="M35" s="43"/>
      <c r="N35" s="43"/>
      <c r="O35" s="43"/>
      <c r="P35" s="43"/>
      <c r="Q35" s="43"/>
      <c r="R35" s="43"/>
      <c r="S35" s="43"/>
      <c r="T35" s="43"/>
      <c r="U35" s="43"/>
    </row>
    <row r="36" spans="1:2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93017.20272000003</v>
      </c>
      <c r="I36" s="52"/>
      <c r="J36" s="53"/>
      <c r="K36" s="30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spans="1:21" x14ac:dyDescent="0.25">
      <c r="L37" s="43"/>
      <c r="M37" s="43"/>
      <c r="N37" s="43"/>
      <c r="O37" s="43"/>
      <c r="P37" s="43"/>
      <c r="Q37" s="43"/>
      <c r="R37" s="43"/>
      <c r="S37" s="43"/>
      <c r="T37" s="43"/>
      <c r="U37" s="43"/>
    </row>
    <row r="38" spans="1:21" x14ac:dyDescent="0.25">
      <c r="A38" s="1" t="s">
        <v>39</v>
      </c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spans="1:21" x14ac:dyDescent="0.25">
      <c r="A39" s="1" t="s">
        <v>40</v>
      </c>
      <c r="L39" s="43"/>
      <c r="M39" s="43"/>
      <c r="N39" s="43"/>
      <c r="O39" s="43"/>
      <c r="P39" s="43"/>
      <c r="Q39" s="43"/>
      <c r="R39" s="43"/>
      <c r="S39" s="43"/>
      <c r="T39" s="43"/>
      <c r="U39" s="43"/>
    </row>
    <row r="40" spans="1:21" x14ac:dyDescent="0.25">
      <c r="A40" s="1" t="s">
        <v>41</v>
      </c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spans="1:2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L41" s="43"/>
      <c r="M41" s="43"/>
      <c r="N41" s="43"/>
      <c r="O41" s="43"/>
      <c r="P41" s="43"/>
      <c r="Q41" s="43"/>
      <c r="R41" s="43"/>
      <c r="S41" s="43"/>
      <c r="T41" s="43"/>
      <c r="U41" s="43"/>
    </row>
    <row r="42" spans="1:2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1:2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spans="1:2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spans="1:2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spans="1:21" x14ac:dyDescent="0.25">
      <c r="A46" s="60" t="s">
        <v>52</v>
      </c>
      <c r="B46" s="61"/>
      <c r="C46" s="62"/>
      <c r="D46" s="63">
        <f>D41*0.21</f>
        <v>510.87119999999993</v>
      </c>
      <c r="L46" s="43"/>
      <c r="M46" s="43"/>
      <c r="N46" s="43"/>
      <c r="O46" s="43"/>
      <c r="P46" s="43"/>
      <c r="Q46" s="43"/>
      <c r="R46" s="43"/>
      <c r="S46" s="43"/>
      <c r="T46" s="43"/>
      <c r="U46" s="43"/>
    </row>
    <row r="47" spans="1:21" x14ac:dyDescent="0.25">
      <c r="A47" s="72" t="s">
        <v>53</v>
      </c>
      <c r="B47" s="73"/>
      <c r="C47" s="74"/>
      <c r="D47" s="75">
        <f>SUM(D41:D46)</f>
        <v>3611.2376888888884</v>
      </c>
      <c r="L47" s="43"/>
      <c r="M47" s="43"/>
      <c r="N47" s="43"/>
      <c r="O47" s="43"/>
      <c r="P47" s="43"/>
      <c r="Q47" s="43"/>
      <c r="R47" s="43"/>
      <c r="S47" s="43"/>
      <c r="T47" s="43"/>
      <c r="U47" s="43"/>
    </row>
    <row r="48" spans="1:21" x14ac:dyDescent="0.25">
      <c r="A48" s="76"/>
      <c r="B48" s="72" t="s">
        <v>51</v>
      </c>
      <c r="C48" s="77"/>
      <c r="D48" s="170">
        <f>D47*12</f>
        <v>43334.852266666661</v>
      </c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1:21" x14ac:dyDescent="0.25">
      <c r="A49" s="1" t="s">
        <v>54</v>
      </c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1" x14ac:dyDescent="0.25">
      <c r="A50" s="1" t="s">
        <v>55</v>
      </c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ht="13.35" customHeight="1" x14ac:dyDescent="0.25">
      <c r="A51" s="79" t="s">
        <v>56</v>
      </c>
      <c r="B51" s="79" t="s">
        <v>137</v>
      </c>
      <c r="C51" s="90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1" x14ac:dyDescent="0.25">
      <c r="A52" s="1" t="s">
        <v>58</v>
      </c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1" x14ac:dyDescent="0.25"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spans="1:21" x14ac:dyDescent="0.25"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1" x14ac:dyDescent="0.25"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spans="1:21" x14ac:dyDescent="0.25"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1:21" x14ac:dyDescent="0.25"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1:21" x14ac:dyDescent="0.25"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1:21" x14ac:dyDescent="0.25"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spans="1:21" x14ac:dyDescent="0.25"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1:21" x14ac:dyDescent="0.25"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spans="1:21" x14ac:dyDescent="0.25"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x14ac:dyDescent="0.25"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spans="1:21" x14ac:dyDescent="0.25"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12:21" x14ac:dyDescent="0.25"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2:21" x14ac:dyDescent="0.25"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12:21" x14ac:dyDescent="0.25"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spans="12:21" x14ac:dyDescent="0.25"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12:21" x14ac:dyDescent="0.25"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spans="12:21" x14ac:dyDescent="0.25"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12:21" x14ac:dyDescent="0.25"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12:21" x14ac:dyDescent="0.25"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12:21" x14ac:dyDescent="0.25"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spans="12:21" x14ac:dyDescent="0.25"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12:21" x14ac:dyDescent="0.25"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spans="12:21" x14ac:dyDescent="0.25"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12:21" x14ac:dyDescent="0.25"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spans="12:21" x14ac:dyDescent="0.25"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12:21" x14ac:dyDescent="0.25"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spans="12:21" x14ac:dyDescent="0.25"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12:21" x14ac:dyDescent="0.25">
      <c r="L81" s="43"/>
      <c r="M81" s="43"/>
      <c r="N81" s="43"/>
      <c r="O81" s="43"/>
      <c r="P81" s="43"/>
      <c r="Q81" s="43"/>
      <c r="R81" s="43"/>
      <c r="S81" s="43"/>
      <c r="T81" s="43"/>
      <c r="U81" s="43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3"/>
  <sheetViews>
    <sheetView zoomScaleNormal="100" workbookViewId="0">
      <selection activeCell="D13" sqref="D13"/>
    </sheetView>
  </sheetViews>
  <sheetFormatPr defaultColWidth="8.5703125" defaultRowHeight="15" x14ac:dyDescent="0.25"/>
  <cols>
    <col min="1" max="1" width="11.28515625" style="43" customWidth="1"/>
    <col min="2" max="2" width="11.140625" style="43" customWidth="1"/>
    <col min="3" max="3" width="14.140625" style="43" customWidth="1"/>
    <col min="4" max="4" width="10" style="43" customWidth="1"/>
    <col min="6" max="6" width="11" style="43" customWidth="1"/>
    <col min="7" max="7" width="2.7109375" style="43" customWidth="1"/>
    <col min="8" max="8" width="10.28515625" style="43" customWidth="1"/>
    <col min="9" max="9" width="7.5703125" style="43" customWidth="1"/>
    <col min="10" max="10" width="6.7109375" style="43" customWidth="1"/>
    <col min="16375" max="16384" width="11.5703125" style="43" customWidth="1"/>
  </cols>
  <sheetData>
    <row r="1" spans="1:11 16375:16384" s="2" customFormat="1" x14ac:dyDescent="0.25">
      <c r="A1" s="187" t="s">
        <v>75</v>
      </c>
      <c r="B1" s="187"/>
      <c r="C1" s="187"/>
      <c r="D1" s="187"/>
      <c r="E1" s="187"/>
      <c r="F1" s="187"/>
      <c r="G1" s="187"/>
      <c r="H1" s="187"/>
      <c r="I1" s="187"/>
      <c r="J1" s="187"/>
      <c r="K1" s="43"/>
      <c r="XEU1" s="43"/>
      <c r="XEV1" s="43"/>
      <c r="XEW1" s="43"/>
      <c r="XEX1" s="43"/>
      <c r="XEY1" s="43"/>
      <c r="XEZ1" s="43"/>
      <c r="XFA1" s="43"/>
      <c r="XFB1" s="43"/>
      <c r="XFC1" s="43"/>
      <c r="XFD1" s="43"/>
    </row>
    <row r="2" spans="1:11 16375:16384" s="85" customFormat="1" x14ac:dyDescent="0.25">
      <c r="K2" s="43"/>
      <c r="XEU2" s="43"/>
      <c r="XEV2" s="43"/>
      <c r="XEW2" s="43"/>
      <c r="XEX2" s="43"/>
      <c r="XEY2" s="43"/>
      <c r="XEZ2" s="43"/>
      <c r="XFA2" s="43"/>
      <c r="XFB2" s="43"/>
      <c r="XFC2" s="43"/>
      <c r="XFD2" s="43"/>
    </row>
    <row r="3" spans="1:11 16375:16384" s="2" customFormat="1" x14ac:dyDescent="0.25">
      <c r="A3" s="191" t="s">
        <v>138</v>
      </c>
      <c r="B3" s="191"/>
      <c r="C3" s="191"/>
      <c r="D3" s="191"/>
      <c r="E3" s="191"/>
      <c r="F3" s="191"/>
      <c r="G3" s="191"/>
      <c r="H3" s="191"/>
      <c r="I3" s="191"/>
      <c r="J3" s="191"/>
      <c r="K3" s="43"/>
      <c r="XEU3" s="43"/>
      <c r="XEV3" s="43"/>
      <c r="XEW3" s="43"/>
      <c r="XEX3" s="43"/>
      <c r="XEY3" s="43"/>
      <c r="XEZ3" s="43"/>
      <c r="XFA3" s="43"/>
      <c r="XFB3" s="43"/>
      <c r="XFC3" s="43"/>
      <c r="XFD3" s="43"/>
    </row>
    <row r="4" spans="1:11 16375:16384" x14ac:dyDescent="0.25">
      <c r="A4" s="3" t="s">
        <v>2</v>
      </c>
      <c r="B4" s="123">
        <v>18248</v>
      </c>
      <c r="C4" s="5"/>
      <c r="D4" s="6" t="s">
        <v>77</v>
      </c>
      <c r="F4" s="197" t="s">
        <v>4</v>
      </c>
      <c r="G4" s="197"/>
      <c r="H4" s="197"/>
      <c r="I4" s="124">
        <f>B4/C10/D8/10</f>
        <v>0.1448253968253968</v>
      </c>
      <c r="J4" s="95"/>
    </row>
    <row r="5" spans="1:11 16375:16384" x14ac:dyDescent="0.25">
      <c r="A5" s="10"/>
      <c r="B5" s="11"/>
      <c r="C5" s="5"/>
      <c r="D5" s="12"/>
      <c r="E5" s="13"/>
      <c r="F5" s="190" t="s">
        <v>5</v>
      </c>
      <c r="G5" s="190"/>
      <c r="H5" s="190"/>
      <c r="I5" s="190"/>
      <c r="J5" s="190"/>
    </row>
    <row r="6" spans="1:11 16375:16384" x14ac:dyDescent="0.25">
      <c r="A6" s="186" t="s">
        <v>6</v>
      </c>
      <c r="B6" s="186"/>
      <c r="C6" s="186"/>
      <c r="D6" s="92">
        <v>14</v>
      </c>
      <c r="E6" s="13"/>
      <c r="F6" s="186" t="s">
        <v>7</v>
      </c>
      <c r="G6" s="186"/>
      <c r="H6" s="186"/>
      <c r="I6" s="81">
        <v>5.7</v>
      </c>
      <c r="J6" s="17">
        <f>D6/I6</f>
        <v>2.4561403508771931</v>
      </c>
    </row>
    <row r="7" spans="1:11 16375:16384" x14ac:dyDescent="0.25">
      <c r="A7" s="186" t="s">
        <v>8</v>
      </c>
      <c r="B7" s="186"/>
      <c r="C7" s="186"/>
      <c r="D7" s="93">
        <v>49</v>
      </c>
      <c r="E7" s="5"/>
      <c r="F7" s="186" t="s">
        <v>9</v>
      </c>
      <c r="G7" s="186"/>
      <c r="H7" s="186"/>
      <c r="I7" s="81">
        <v>3.9</v>
      </c>
      <c r="J7" s="17">
        <f>D7/I7</f>
        <v>12.564102564102564</v>
      </c>
    </row>
    <row r="8" spans="1:11 16375:16384" x14ac:dyDescent="0.25">
      <c r="A8" s="186" t="s">
        <v>10</v>
      </c>
      <c r="B8" s="186"/>
      <c r="C8" s="186"/>
      <c r="D8" s="94">
        <f>SUM(D6:D7)</f>
        <v>63</v>
      </c>
      <c r="E8" s="5"/>
      <c r="F8" s="186" t="s">
        <v>11</v>
      </c>
      <c r="G8" s="186"/>
      <c r="H8" s="186"/>
      <c r="I8" s="16">
        <f>D8/J8</f>
        <v>4.1943396226415093</v>
      </c>
      <c r="J8" s="17">
        <f>J6+J7</f>
        <v>15.020242914979757</v>
      </c>
    </row>
    <row r="9" spans="1:11 16375:16384" s="84" customFormat="1" x14ac:dyDescent="0.25">
      <c r="A9" s="10"/>
      <c r="B9" s="5"/>
      <c r="C9" s="43"/>
      <c r="D9" s="43"/>
      <c r="E9" s="5"/>
      <c r="F9" s="1"/>
      <c r="G9" s="1"/>
      <c r="H9" s="1"/>
      <c r="I9" s="1"/>
      <c r="J9" s="9"/>
      <c r="K9" s="43"/>
      <c r="XEU9" s="43"/>
      <c r="XEV9" s="43"/>
      <c r="XEW9" s="43"/>
      <c r="XEX9" s="43"/>
      <c r="XEY9" s="43"/>
      <c r="XEZ9" s="43"/>
      <c r="XFA9" s="43"/>
      <c r="XFB9" s="43"/>
      <c r="XFC9" s="43"/>
      <c r="XFD9" s="43"/>
    </row>
    <row r="10" spans="1:11 16375:16384" x14ac:dyDescent="0.25">
      <c r="A10" s="96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 16375:16384" x14ac:dyDescent="0.25">
      <c r="A11" s="10"/>
      <c r="B11" s="5"/>
      <c r="C11" s="19" t="s">
        <v>13</v>
      </c>
      <c r="D11" s="21" t="s">
        <v>14</v>
      </c>
      <c r="E11" s="22">
        <v>6.19</v>
      </c>
      <c r="F11" s="5"/>
      <c r="G11" s="5"/>
      <c r="H11" s="5"/>
      <c r="I11" s="5"/>
      <c r="J11" s="9"/>
    </row>
    <row r="12" spans="1:11 16375:16384" s="84" customFormat="1" x14ac:dyDescent="0.25">
      <c r="A12" s="10"/>
      <c r="B12" s="5"/>
      <c r="C12" s="19" t="s">
        <v>15</v>
      </c>
      <c r="D12" s="86">
        <f>I8</f>
        <v>4.1943396226415093</v>
      </c>
      <c r="E12" s="24" t="s">
        <v>16</v>
      </c>
      <c r="F12" s="5"/>
      <c r="G12" s="5"/>
      <c r="H12" s="5"/>
      <c r="I12" s="5"/>
      <c r="J12" s="9"/>
      <c r="K12" s="43"/>
      <c r="XEU12" s="43"/>
      <c r="XEV12" s="43"/>
      <c r="XEW12" s="43"/>
      <c r="XEX12" s="43"/>
      <c r="XEY12" s="43"/>
      <c r="XEZ12" s="43"/>
      <c r="XFA12" s="43"/>
      <c r="XFB12" s="43"/>
      <c r="XFC12" s="43"/>
      <c r="XFD12" s="43"/>
    </row>
    <row r="13" spans="1:11 16375:16384" s="2" customForma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  <c r="K13" s="43"/>
      <c r="XEU13" s="43"/>
      <c r="XEV13" s="43"/>
      <c r="XEW13" s="43"/>
      <c r="XEX13" s="43"/>
      <c r="XEY13" s="43"/>
      <c r="XEZ13" s="43"/>
      <c r="XFA13" s="43"/>
      <c r="XFB13" s="43"/>
      <c r="XFC13" s="43"/>
      <c r="XFD13" s="43"/>
    </row>
    <row r="14" spans="1:11 16375:16384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 16375:16384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 16375:16384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1 16375:16384" x14ac:dyDescent="0.25">
      <c r="A17" s="10" t="s">
        <v>78</v>
      </c>
      <c r="B17" s="5"/>
      <c r="C17" s="5"/>
      <c r="D17" s="5"/>
      <c r="E17" s="5"/>
      <c r="F17" s="5"/>
      <c r="G17" s="5" t="s">
        <v>14</v>
      </c>
      <c r="H17" s="29">
        <f>(I28/D12)*E11</f>
        <v>14462.825011246066</v>
      </c>
      <c r="I17" s="5"/>
      <c r="J17" s="9"/>
    </row>
    <row r="18" spans="1:11 16375:16384" x14ac:dyDescent="0.25">
      <c r="A18" s="10" t="s">
        <v>21</v>
      </c>
      <c r="B18" s="5"/>
      <c r="C18" s="31">
        <v>0.15</v>
      </c>
      <c r="D18" s="5" t="s">
        <v>90</v>
      </c>
      <c r="E18" s="5"/>
      <c r="F18" s="5"/>
      <c r="G18" s="5" t="s">
        <v>14</v>
      </c>
      <c r="H18" s="30">
        <f>H17*C18</f>
        <v>2169.4237516869098</v>
      </c>
      <c r="I18" s="5"/>
      <c r="J18" s="184">
        <f>H18/H17</f>
        <v>0.15</v>
      </c>
    </row>
    <row r="19" spans="1:11 16375:16384" x14ac:dyDescent="0.25">
      <c r="A19" s="10" t="s">
        <v>23</v>
      </c>
      <c r="B19" s="5"/>
      <c r="C19" s="31">
        <v>0.2</v>
      </c>
      <c r="D19" s="5" t="s">
        <v>90</v>
      </c>
      <c r="E19" s="5"/>
      <c r="F19" s="5"/>
      <c r="G19" s="5" t="s">
        <v>14</v>
      </c>
      <c r="H19" s="30">
        <f>H17*C19</f>
        <v>2892.5650022492136</v>
      </c>
      <c r="I19" s="5"/>
      <c r="J19" s="184">
        <f>H19/H17</f>
        <v>0.20000000000000004</v>
      </c>
    </row>
    <row r="20" spans="1:11 16375:16384" x14ac:dyDescent="0.25">
      <c r="A20" s="10" t="s">
        <v>24</v>
      </c>
      <c r="B20" s="5"/>
      <c r="C20" s="31">
        <v>0.2</v>
      </c>
      <c r="D20" s="5" t="s">
        <v>91</v>
      </c>
      <c r="E20" s="5"/>
      <c r="F20" s="5"/>
      <c r="G20" s="5" t="s">
        <v>14</v>
      </c>
      <c r="H20" s="30">
        <f>H17*C20</f>
        <v>2892.5650022492136</v>
      </c>
      <c r="I20" s="5"/>
      <c r="J20" s="184">
        <f>H20/H17</f>
        <v>0.20000000000000004</v>
      </c>
    </row>
    <row r="21" spans="1:11 16375:16384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22417.378767431401</v>
      </c>
      <c r="I21" s="5"/>
      <c r="J21" s="9"/>
    </row>
    <row r="22" spans="1:11 16375:16384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 16375:16384" x14ac:dyDescent="0.25">
      <c r="A23" s="10" t="s">
        <v>80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 16375:16384" x14ac:dyDescent="0.25">
      <c r="A24" s="10" t="s">
        <v>81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 16375:16384" s="82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  <c r="K25" s="43"/>
      <c r="XEU25" s="43"/>
      <c r="XEV25" s="43"/>
      <c r="XEW25" s="43"/>
      <c r="XEX25" s="43"/>
      <c r="XEY25" s="43"/>
      <c r="XEZ25" s="43"/>
      <c r="XFA25" s="43"/>
      <c r="XFB25" s="43"/>
      <c r="XFC25" s="43"/>
      <c r="XFD25" s="43"/>
    </row>
    <row r="26" spans="1:11 16375:16384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 16375:16384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74067.231034098062</v>
      </c>
      <c r="I27" s="5"/>
      <c r="J27" s="9"/>
    </row>
    <row r="28" spans="1:11 16375:16384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5">
        <f>D7*C10</f>
        <v>9800</v>
      </c>
      <c r="J28" s="9" t="s">
        <v>32</v>
      </c>
      <c r="K28" s="43"/>
      <c r="XEU28" s="43"/>
      <c r="XEV28" s="43"/>
      <c r="XEW28" s="43"/>
      <c r="XEX28" s="43"/>
      <c r="XEY28" s="43"/>
      <c r="XEZ28" s="43"/>
      <c r="XFA28" s="43"/>
      <c r="XFB28" s="43"/>
      <c r="XFC28" s="43"/>
      <c r="XFD28" s="43"/>
    </row>
    <row r="29" spans="1:11 16375:16384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 16375:16384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7.5578807177651086</v>
      </c>
      <c r="I30" s="5"/>
      <c r="J30" s="9"/>
    </row>
    <row r="31" spans="1:11 16375:16384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0.75578807177651086</v>
      </c>
      <c r="I31" s="44">
        <v>0.1</v>
      </c>
      <c r="J31" s="9"/>
    </row>
    <row r="32" spans="1:11 16375:16384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0.75578807177651086</v>
      </c>
      <c r="I32" s="44">
        <v>0.1</v>
      </c>
      <c r="J32" s="9"/>
    </row>
    <row r="33" spans="1:11 16375:16384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 16375:16384" x14ac:dyDescent="0.25">
      <c r="A34" s="34" t="s">
        <v>82</v>
      </c>
      <c r="B34" s="35"/>
      <c r="C34" s="35"/>
      <c r="D34" s="35"/>
      <c r="E34" s="35"/>
      <c r="F34" s="35"/>
      <c r="G34" s="24"/>
      <c r="H34" s="45">
        <f>SUM(H30:H32)</f>
        <v>9.0694568613181303</v>
      </c>
      <c r="I34" s="46">
        <f>I4</f>
        <v>0.1448253968253968</v>
      </c>
      <c r="J34" s="47">
        <f>SUM(H34:I34)</f>
        <v>9.2142822581435269</v>
      </c>
    </row>
    <row r="35" spans="1:11 16375:16384" x14ac:dyDescent="0.25">
      <c r="A35" s="34" t="s">
        <v>83</v>
      </c>
      <c r="B35" s="35"/>
      <c r="C35" s="35"/>
      <c r="D35" s="35"/>
      <c r="E35" s="35"/>
      <c r="F35" s="35"/>
      <c r="G35" s="24"/>
      <c r="H35" s="45">
        <f>J34*D7</f>
        <v>451.49983064903279</v>
      </c>
      <c r="I35" s="5"/>
      <c r="J35" s="9"/>
    </row>
    <row r="36" spans="1:11 16375:16384" s="84" customFormat="1" x14ac:dyDescent="0.25">
      <c r="A36" s="48" t="s">
        <v>84</v>
      </c>
      <c r="B36" s="49"/>
      <c r="C36" s="49"/>
      <c r="D36" s="49"/>
      <c r="E36" s="49"/>
      <c r="F36" s="49"/>
      <c r="G36" s="50"/>
      <c r="H36" s="51">
        <f>J34*I28</f>
        <v>90299.966129806562</v>
      </c>
      <c r="I36" s="52"/>
      <c r="J36" s="53"/>
      <c r="K36" s="43"/>
      <c r="XEU36" s="43"/>
      <c r="XEV36" s="43"/>
      <c r="XEW36" s="43"/>
      <c r="XEX36" s="43"/>
      <c r="XEY36" s="43"/>
      <c r="XEZ36" s="43"/>
      <c r="XFA36" s="43"/>
      <c r="XFB36" s="43"/>
      <c r="XFC36" s="43"/>
      <c r="XFD36" s="43"/>
    </row>
    <row r="37" spans="1:11 16375:16384" s="82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43"/>
      <c r="XEU37" s="43"/>
      <c r="XEV37" s="43"/>
      <c r="XEW37" s="43"/>
      <c r="XEX37" s="43"/>
      <c r="XEY37" s="43"/>
      <c r="XEZ37" s="43"/>
      <c r="XFA37" s="43"/>
      <c r="XFB37" s="43"/>
      <c r="XFC37" s="43"/>
      <c r="XFD37" s="43"/>
    </row>
    <row r="38" spans="1:11 16375:16384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  <c r="K38" s="43"/>
      <c r="XEU38" s="43"/>
      <c r="XEV38" s="43"/>
      <c r="XEW38" s="43"/>
      <c r="XEX38" s="43"/>
      <c r="XEY38" s="43"/>
      <c r="XEZ38" s="43"/>
      <c r="XFA38" s="43"/>
      <c r="XFB38" s="43"/>
      <c r="XFC38" s="43"/>
      <c r="XFD38" s="43"/>
    </row>
    <row r="39" spans="1:11 16375:16384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43"/>
      <c r="XEU39" s="43"/>
      <c r="XEV39" s="43"/>
      <c r="XEW39" s="43"/>
      <c r="XEX39" s="43"/>
      <c r="XEY39" s="43"/>
      <c r="XEZ39" s="43"/>
      <c r="XFA39" s="43"/>
      <c r="XFB39" s="43"/>
      <c r="XFC39" s="43"/>
      <c r="XFD39" s="43"/>
    </row>
    <row r="40" spans="1:11 16375:16384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 16375:16384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 16375:16384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 16375:16384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 16375:16384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 16375:16384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 16375:16384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 16375:16384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 16375:16384" s="82" customFormat="1" x14ac:dyDescent="0.25">
      <c r="A48" s="76"/>
      <c r="B48" s="72" t="s">
        <v>51</v>
      </c>
      <c r="C48" s="77"/>
      <c r="D48" s="170">
        <f>D47*12</f>
        <v>43334.852266666661</v>
      </c>
      <c r="E48" s="1"/>
      <c r="F48" s="1"/>
      <c r="G48" s="1"/>
      <c r="H48" s="1"/>
      <c r="I48" s="1"/>
      <c r="J48" s="1"/>
      <c r="K48" s="43"/>
      <c r="XEU48" s="43"/>
      <c r="XEV48" s="43"/>
      <c r="XEW48" s="43"/>
      <c r="XEX48" s="43"/>
      <c r="XEY48" s="43"/>
      <c r="XEZ48" s="43"/>
      <c r="XFA48" s="43"/>
      <c r="XFB48" s="43"/>
      <c r="XFC48" s="43"/>
      <c r="XFD48" s="43"/>
    </row>
    <row r="49" spans="1:11 16375:16384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  <c r="K49" s="43"/>
      <c r="XEU49" s="43"/>
      <c r="XEV49" s="43"/>
      <c r="XEW49" s="43"/>
      <c r="XEX49" s="43"/>
      <c r="XEY49" s="43"/>
      <c r="XEZ49" s="43"/>
      <c r="XFA49" s="43"/>
      <c r="XFB49" s="43"/>
      <c r="XFC49" s="43"/>
      <c r="XFD49" s="43"/>
    </row>
    <row r="50" spans="1:11 16375:16384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  <c r="K50" s="43"/>
      <c r="XEU50" s="43"/>
      <c r="XEV50" s="43"/>
      <c r="XEW50" s="43"/>
      <c r="XEX50" s="43"/>
      <c r="XEY50" s="43"/>
      <c r="XEZ50" s="43"/>
      <c r="XFA50" s="43"/>
      <c r="XFB50" s="43"/>
      <c r="XFC50" s="43"/>
      <c r="XFD50" s="43"/>
    </row>
    <row r="51" spans="1:11 16375:16384" s="82" customFormat="1" x14ac:dyDescent="0.25">
      <c r="A51" s="1" t="s">
        <v>56</v>
      </c>
      <c r="B51" s="1" t="s">
        <v>139</v>
      </c>
      <c r="C51" s="80"/>
      <c r="D51" s="1"/>
      <c r="E51" s="1"/>
      <c r="F51" s="1"/>
      <c r="G51" s="1"/>
      <c r="H51" s="1"/>
      <c r="I51" s="1"/>
      <c r="J51" s="1"/>
      <c r="K51" s="43"/>
      <c r="XEU51" s="43"/>
      <c r="XEV51" s="43"/>
      <c r="XEW51" s="43"/>
      <c r="XEX51" s="43"/>
      <c r="XEY51" s="43"/>
      <c r="XEZ51" s="43"/>
      <c r="XFA51" s="43"/>
      <c r="XFB51" s="43"/>
      <c r="XFC51" s="43"/>
      <c r="XFD51" s="43"/>
    </row>
    <row r="52" spans="1:11 16375:16384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  <row r="53" spans="1:11 16375:16384" x14ac:dyDescent="0.25">
      <c r="B53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zoomScaleNormal="100" workbookViewId="0">
      <selection activeCell="D9" sqref="D9"/>
    </sheetView>
  </sheetViews>
  <sheetFormatPr defaultColWidth="8.5703125" defaultRowHeight="15" x14ac:dyDescent="0.25"/>
  <cols>
    <col min="1" max="1" width="2.85546875" customWidth="1"/>
    <col min="2" max="2" width="10.42578125" style="43" customWidth="1"/>
    <col min="3" max="3" width="7.140625" customWidth="1"/>
    <col min="4" max="4" width="8.140625" bestFit="1" customWidth="1"/>
    <col min="5" max="5" width="7.140625" bestFit="1" customWidth="1"/>
    <col min="6" max="6" width="6.7109375" customWidth="1"/>
    <col min="7" max="7" width="7.42578125" customWidth="1"/>
    <col min="8" max="8" width="6.85546875" bestFit="1" customWidth="1"/>
    <col min="9" max="9" width="7.140625" bestFit="1" customWidth="1"/>
    <col min="10" max="10" width="9.42578125" bestFit="1" customWidth="1"/>
    <col min="11" max="11" width="6.85546875" bestFit="1" customWidth="1"/>
    <col min="12" max="12" width="9.42578125" bestFit="1" customWidth="1"/>
    <col min="13" max="13" width="7" bestFit="1" customWidth="1"/>
    <col min="14" max="14" width="9.42578125" bestFit="1" customWidth="1"/>
    <col min="15" max="15" width="6.85546875" bestFit="1" customWidth="1"/>
    <col min="16" max="16" width="7.85546875" style="43" customWidth="1"/>
    <col min="17" max="17" width="6.85546875" customWidth="1"/>
    <col min="18" max="18" width="6.85546875" bestFit="1" customWidth="1"/>
    <col min="19" max="19" width="6.85546875" style="43" customWidth="1"/>
  </cols>
  <sheetData>
    <row r="1" spans="1:23" s="97" customFormat="1" ht="11.25" x14ac:dyDescent="0.2">
      <c r="B1" s="97" t="s">
        <v>140</v>
      </c>
      <c r="C1" s="97" t="s">
        <v>141</v>
      </c>
      <c r="D1" s="97" t="s">
        <v>142</v>
      </c>
      <c r="E1" s="97" t="s">
        <v>143</v>
      </c>
      <c r="F1" s="97" t="s">
        <v>144</v>
      </c>
      <c r="G1" s="97" t="s">
        <v>145</v>
      </c>
      <c r="H1" s="97" t="s">
        <v>146</v>
      </c>
      <c r="I1" s="97" t="s">
        <v>147</v>
      </c>
      <c r="J1" s="97" t="s">
        <v>148</v>
      </c>
      <c r="K1" s="97" t="s">
        <v>149</v>
      </c>
      <c r="L1" s="97" t="s">
        <v>150</v>
      </c>
      <c r="M1" s="97" t="s">
        <v>151</v>
      </c>
      <c r="N1" s="97" t="s">
        <v>152</v>
      </c>
      <c r="O1" s="97" t="s">
        <v>153</v>
      </c>
      <c r="P1" s="97" t="s">
        <v>154</v>
      </c>
      <c r="Q1" s="97" t="s">
        <v>155</v>
      </c>
      <c r="R1" s="97" t="s">
        <v>156</v>
      </c>
    </row>
    <row r="2" spans="1:23" s="97" customFormat="1" ht="11.25" x14ac:dyDescent="0.2">
      <c r="B2" s="97" t="s">
        <v>157</v>
      </c>
      <c r="C2" s="137">
        <v>8</v>
      </c>
      <c r="D2" s="137">
        <v>8</v>
      </c>
      <c r="E2" s="137">
        <v>8</v>
      </c>
      <c r="F2" s="137">
        <v>8</v>
      </c>
      <c r="G2" s="137">
        <v>15</v>
      </c>
      <c r="H2" s="137">
        <v>15</v>
      </c>
      <c r="I2" s="137">
        <v>15</v>
      </c>
      <c r="J2" s="137">
        <v>15</v>
      </c>
      <c r="K2" s="137">
        <v>15</v>
      </c>
      <c r="L2" s="137">
        <v>25</v>
      </c>
      <c r="M2" s="137">
        <v>25</v>
      </c>
      <c r="N2" s="137">
        <v>25</v>
      </c>
      <c r="O2" s="137">
        <v>25</v>
      </c>
      <c r="P2" s="137">
        <v>45</v>
      </c>
      <c r="Q2" s="137">
        <v>45</v>
      </c>
      <c r="R2" s="137">
        <v>45</v>
      </c>
    </row>
    <row r="3" spans="1:23" s="98" customFormat="1" x14ac:dyDescent="0.25">
      <c r="B3" s="98" t="s">
        <v>158</v>
      </c>
      <c r="C3" s="137">
        <v>32</v>
      </c>
      <c r="D3" s="137">
        <v>52</v>
      </c>
      <c r="E3" s="137">
        <v>33</v>
      </c>
      <c r="F3" s="137">
        <v>77</v>
      </c>
      <c r="G3" s="137">
        <v>36</v>
      </c>
      <c r="H3" s="137">
        <v>73</v>
      </c>
      <c r="I3" s="137">
        <v>25</v>
      </c>
      <c r="J3" s="137">
        <v>32</v>
      </c>
      <c r="K3" s="137">
        <v>62</v>
      </c>
      <c r="L3" s="137">
        <v>43</v>
      </c>
      <c r="M3" s="137">
        <v>57</v>
      </c>
      <c r="N3" s="137">
        <v>63</v>
      </c>
      <c r="O3" s="137">
        <v>65</v>
      </c>
      <c r="P3" s="137">
        <v>78</v>
      </c>
      <c r="Q3" s="137">
        <v>63</v>
      </c>
      <c r="R3" s="137">
        <v>34</v>
      </c>
      <c r="S3" s="98">
        <f>SUM(C3:R3)</f>
        <v>825</v>
      </c>
    </row>
    <row r="4" spans="1:23" x14ac:dyDescent="0.25">
      <c r="A4" s="100"/>
      <c r="B4" s="101" t="s">
        <v>159</v>
      </c>
      <c r="C4" s="138">
        <v>6</v>
      </c>
      <c r="D4" s="138">
        <v>6</v>
      </c>
      <c r="E4" s="138">
        <v>6</v>
      </c>
      <c r="F4" s="138">
        <v>6</v>
      </c>
      <c r="G4" s="138">
        <v>5.7</v>
      </c>
      <c r="H4" s="138">
        <v>5.7</v>
      </c>
      <c r="I4" s="138">
        <v>5.7</v>
      </c>
      <c r="J4" s="138">
        <v>5.7</v>
      </c>
      <c r="K4" s="138">
        <v>5.7</v>
      </c>
      <c r="L4" s="138">
        <v>4.5</v>
      </c>
      <c r="M4" s="138">
        <v>4.5</v>
      </c>
      <c r="N4" s="138">
        <v>4.5</v>
      </c>
      <c r="O4" s="138">
        <v>4.5</v>
      </c>
      <c r="P4" s="138">
        <v>3.2</v>
      </c>
      <c r="Q4" s="138">
        <v>3.2</v>
      </c>
      <c r="R4" s="139">
        <v>3.2</v>
      </c>
    </row>
    <row r="5" spans="1:23" x14ac:dyDescent="0.25">
      <c r="A5" s="100"/>
      <c r="B5" s="101" t="s">
        <v>160</v>
      </c>
      <c r="C5" s="139">
        <v>4.8</v>
      </c>
      <c r="D5" s="139">
        <v>4.8</v>
      </c>
      <c r="E5" s="139">
        <v>4.8</v>
      </c>
      <c r="F5" s="139">
        <v>4.8</v>
      </c>
      <c r="G5" s="139">
        <v>3.9</v>
      </c>
      <c r="H5" s="139">
        <v>3.9</v>
      </c>
      <c r="I5" s="138">
        <v>3.9</v>
      </c>
      <c r="J5" s="139">
        <v>3.9</v>
      </c>
      <c r="K5" s="138">
        <v>3.9</v>
      </c>
      <c r="L5" s="140">
        <v>3.3</v>
      </c>
      <c r="M5" s="139">
        <v>3.3</v>
      </c>
      <c r="N5" s="139">
        <v>3.3</v>
      </c>
      <c r="O5" s="139">
        <v>3.3</v>
      </c>
      <c r="P5" s="140">
        <v>1.92</v>
      </c>
      <c r="Q5" s="140">
        <v>1.92</v>
      </c>
      <c r="R5" s="140">
        <v>1.92</v>
      </c>
      <c r="S5" s="102"/>
    </row>
    <row r="6" spans="1:23" x14ac:dyDescent="0.25">
      <c r="A6" s="100"/>
      <c r="B6" s="103" t="s">
        <v>161</v>
      </c>
      <c r="C6" s="138">
        <f t="shared" ref="C6:R6" si="0">SUM(C4:C5)/2</f>
        <v>5.4</v>
      </c>
      <c r="D6" s="138">
        <f t="shared" si="0"/>
        <v>5.4</v>
      </c>
      <c r="E6" s="138">
        <f t="shared" si="0"/>
        <v>5.4</v>
      </c>
      <c r="F6" s="138">
        <f t="shared" si="0"/>
        <v>5.4</v>
      </c>
      <c r="G6" s="138">
        <f t="shared" si="0"/>
        <v>4.8</v>
      </c>
      <c r="H6" s="138">
        <f t="shared" si="0"/>
        <v>4.8</v>
      </c>
      <c r="I6" s="138">
        <f t="shared" si="0"/>
        <v>4.8</v>
      </c>
      <c r="J6" s="138">
        <f t="shared" si="0"/>
        <v>4.8</v>
      </c>
      <c r="K6" s="138">
        <f t="shared" si="0"/>
        <v>4.8</v>
      </c>
      <c r="L6" s="139">
        <f t="shared" si="0"/>
        <v>3.9</v>
      </c>
      <c r="M6" s="138">
        <f t="shared" si="0"/>
        <v>3.9</v>
      </c>
      <c r="N6" s="138">
        <f t="shared" si="0"/>
        <v>3.9</v>
      </c>
      <c r="O6" s="138">
        <f t="shared" si="0"/>
        <v>3.9</v>
      </c>
      <c r="P6" s="139">
        <f t="shared" si="0"/>
        <v>2.56</v>
      </c>
      <c r="Q6" s="139">
        <f t="shared" si="0"/>
        <v>2.56</v>
      </c>
      <c r="R6" s="138">
        <f t="shared" si="0"/>
        <v>2.56</v>
      </c>
    </row>
    <row r="7" spans="1:23" x14ac:dyDescent="0.25">
      <c r="B7" s="35" t="s">
        <v>162</v>
      </c>
      <c r="C7" s="141">
        <v>0.41</v>
      </c>
      <c r="D7" s="141">
        <v>0.25</v>
      </c>
      <c r="E7" s="141">
        <v>0.4</v>
      </c>
      <c r="F7" s="141">
        <v>0.17</v>
      </c>
      <c r="G7" s="141">
        <v>0.36</v>
      </c>
      <c r="H7" s="141">
        <v>0.18</v>
      </c>
      <c r="I7" s="141">
        <v>0.52</v>
      </c>
      <c r="J7" s="141">
        <v>0.41</v>
      </c>
      <c r="K7" s="141">
        <v>0.21</v>
      </c>
      <c r="L7" s="141">
        <v>0.53</v>
      </c>
      <c r="M7" s="141">
        <v>0.4</v>
      </c>
      <c r="N7" s="141">
        <v>0.36</v>
      </c>
      <c r="O7" s="141">
        <v>0.35</v>
      </c>
      <c r="P7" s="141">
        <v>0.34</v>
      </c>
      <c r="Q7" s="141">
        <v>0.42</v>
      </c>
      <c r="R7" s="141">
        <v>0.78</v>
      </c>
      <c r="S7" s="104"/>
      <c r="T7" s="104"/>
      <c r="U7" s="104"/>
    </row>
    <row r="8" spans="1:23" x14ac:dyDescent="0.25">
      <c r="A8" s="105" t="s">
        <v>163</v>
      </c>
      <c r="B8" s="100"/>
      <c r="C8" s="138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38"/>
      <c r="Q8" s="142"/>
      <c r="R8" s="142"/>
    </row>
    <row r="9" spans="1:23" x14ac:dyDescent="0.25">
      <c r="A9" s="105" t="s">
        <v>21</v>
      </c>
      <c r="B9" s="100"/>
      <c r="C9" s="143">
        <v>0.5</v>
      </c>
      <c r="D9" s="143">
        <v>0.5</v>
      </c>
      <c r="E9" s="144">
        <v>0.4</v>
      </c>
      <c r="F9" s="144">
        <v>0.4</v>
      </c>
      <c r="G9" s="144">
        <v>0.1</v>
      </c>
      <c r="H9" s="144">
        <v>0.4</v>
      </c>
      <c r="I9" s="144">
        <v>0.1</v>
      </c>
      <c r="J9" s="144">
        <v>0.3</v>
      </c>
      <c r="K9" s="144">
        <v>0.3</v>
      </c>
      <c r="L9" s="144">
        <v>0.2</v>
      </c>
      <c r="M9" s="144">
        <v>0.2</v>
      </c>
      <c r="N9" s="144">
        <v>0.3</v>
      </c>
      <c r="O9" s="144">
        <v>0.3</v>
      </c>
      <c r="P9" s="144">
        <v>0.2</v>
      </c>
      <c r="Q9" s="144">
        <v>0.2</v>
      </c>
      <c r="R9" s="144">
        <v>0.1</v>
      </c>
      <c r="S9" s="106"/>
      <c r="T9" s="106"/>
      <c r="U9" s="106"/>
      <c r="V9" s="106"/>
      <c r="W9" s="106"/>
    </row>
    <row r="10" spans="1:23" x14ac:dyDescent="0.25">
      <c r="A10" s="105" t="s">
        <v>23</v>
      </c>
      <c r="B10" s="100"/>
      <c r="C10" s="143">
        <v>0.6</v>
      </c>
      <c r="D10" s="143">
        <v>0.6</v>
      </c>
      <c r="E10" s="144">
        <v>0.5</v>
      </c>
      <c r="F10" s="144">
        <v>0.5</v>
      </c>
      <c r="G10" s="144">
        <v>0.2</v>
      </c>
      <c r="H10" s="144">
        <v>0.5</v>
      </c>
      <c r="I10" s="144">
        <v>0.2</v>
      </c>
      <c r="J10" s="144">
        <v>0.4</v>
      </c>
      <c r="K10" s="144">
        <v>0.4</v>
      </c>
      <c r="L10" s="144">
        <v>0.3</v>
      </c>
      <c r="M10" s="144">
        <v>0.3</v>
      </c>
      <c r="N10" s="144">
        <v>0.4</v>
      </c>
      <c r="O10" s="144">
        <v>0.4</v>
      </c>
      <c r="P10" s="144">
        <v>0.3</v>
      </c>
      <c r="Q10" s="144">
        <v>0.25</v>
      </c>
      <c r="R10" s="144">
        <v>0.2</v>
      </c>
      <c r="S10" s="106"/>
      <c r="T10" s="106"/>
      <c r="U10" s="106"/>
      <c r="V10" s="106"/>
      <c r="W10" s="106"/>
    </row>
    <row r="11" spans="1:23" x14ac:dyDescent="0.25">
      <c r="A11" s="105" t="s">
        <v>24</v>
      </c>
      <c r="B11" s="100"/>
      <c r="C11" s="143">
        <v>0.6</v>
      </c>
      <c r="D11" s="143">
        <v>0.6</v>
      </c>
      <c r="E11" s="144">
        <v>0.5</v>
      </c>
      <c r="F11" s="144">
        <v>0.5</v>
      </c>
      <c r="G11" s="144">
        <v>0.2</v>
      </c>
      <c r="H11" s="144">
        <v>0.5</v>
      </c>
      <c r="I11" s="144">
        <v>0.2</v>
      </c>
      <c r="J11" s="144">
        <v>0.4</v>
      </c>
      <c r="K11" s="144">
        <v>0.4</v>
      </c>
      <c r="L11" s="144">
        <v>0.3</v>
      </c>
      <c r="M11" s="144">
        <v>0.3</v>
      </c>
      <c r="N11" s="144">
        <v>0.4</v>
      </c>
      <c r="O11" s="144">
        <v>0.4</v>
      </c>
      <c r="P11" s="144">
        <v>0.2</v>
      </c>
      <c r="Q11" s="144">
        <v>0.25</v>
      </c>
      <c r="R11" s="144">
        <v>0.2</v>
      </c>
      <c r="S11" s="106"/>
      <c r="T11" s="106"/>
      <c r="U11" s="106"/>
      <c r="V11" s="106"/>
      <c r="W11" s="106"/>
    </row>
    <row r="12" spans="1:23" x14ac:dyDescent="0.25"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38"/>
      <c r="Q12" s="142"/>
      <c r="R12" s="142"/>
    </row>
    <row r="13" spans="1:23" x14ac:dyDescent="0.25">
      <c r="B13" s="107" t="s">
        <v>164</v>
      </c>
      <c r="C13" s="145">
        <f>C3/S3</f>
        <v>3.8787878787878788E-2</v>
      </c>
      <c r="D13" s="146">
        <f>D3/S3</f>
        <v>6.3030303030303034E-2</v>
      </c>
      <c r="E13" s="146">
        <f>E3/S3</f>
        <v>0.04</v>
      </c>
      <c r="F13" s="146">
        <f>F3/S3</f>
        <v>9.3333333333333338E-2</v>
      </c>
      <c r="G13" s="146">
        <f>G3/S3</f>
        <v>4.363636363636364E-2</v>
      </c>
      <c r="H13" s="146">
        <f>H3/S3</f>
        <v>8.8484848484848486E-2</v>
      </c>
      <c r="I13" s="146">
        <f>I3/S3</f>
        <v>3.0303030303030304E-2</v>
      </c>
      <c r="J13" s="145">
        <f>J3/S3</f>
        <v>3.8787878787878788E-2</v>
      </c>
      <c r="K13" s="146">
        <f>K3/S3</f>
        <v>7.515151515151515E-2</v>
      </c>
      <c r="L13" s="146">
        <f>L3/S3</f>
        <v>5.2121212121212124E-2</v>
      </c>
      <c r="M13" s="146">
        <f>M3/S3</f>
        <v>6.9090909090909092E-2</v>
      </c>
      <c r="N13" s="146">
        <f>N3/S3</f>
        <v>7.636363636363637E-2</v>
      </c>
      <c r="O13" s="146">
        <f>O3/S3</f>
        <v>7.8787878787878782E-2</v>
      </c>
      <c r="P13" s="146">
        <f>P3/S3</f>
        <v>9.4545454545454544E-2</v>
      </c>
      <c r="Q13" s="146">
        <f>Q3/S3</f>
        <v>7.636363636363637E-2</v>
      </c>
      <c r="R13" s="146">
        <f>R3/S3</f>
        <v>4.1212121212121214E-2</v>
      </c>
      <c r="S13" s="108">
        <f>SUM(C13:R13)</f>
        <v>1.0000000000000002</v>
      </c>
    </row>
    <row r="18" spans="2:17" x14ac:dyDescent="0.25">
      <c r="B18" s="198" t="s">
        <v>165</v>
      </c>
      <c r="C18" s="198"/>
      <c r="D18" s="198"/>
      <c r="F18" s="2" t="s">
        <v>166</v>
      </c>
    </row>
    <row r="19" spans="2:17" ht="33.75" x14ac:dyDescent="0.25">
      <c r="B19" s="109" t="s">
        <v>167</v>
      </c>
      <c r="C19" s="110" t="s">
        <v>168</v>
      </c>
      <c r="D19" s="111" t="s">
        <v>169</v>
      </c>
      <c r="F19" s="199" t="s">
        <v>170</v>
      </c>
      <c r="G19" s="199"/>
      <c r="H19" s="199"/>
      <c r="I19" s="99"/>
      <c r="K19" s="199" t="s">
        <v>171</v>
      </c>
      <c r="L19" s="199"/>
      <c r="M19" s="199"/>
      <c r="O19" s="200" t="s">
        <v>172</v>
      </c>
      <c r="P19" s="200"/>
      <c r="Q19" s="200"/>
    </row>
    <row r="20" spans="2:17" ht="33.75" x14ac:dyDescent="0.25">
      <c r="B20" s="112">
        <v>32</v>
      </c>
      <c r="C20" s="110" t="s">
        <v>173</v>
      </c>
      <c r="D20" s="113">
        <f>(1-0)*0.12</f>
        <v>0.12</v>
      </c>
      <c r="F20" s="112">
        <v>25</v>
      </c>
      <c r="G20" s="110" t="s">
        <v>173</v>
      </c>
      <c r="H20" s="113">
        <f>(1-0)*0.12</f>
        <v>0.12</v>
      </c>
      <c r="I20" s="114"/>
      <c r="K20" s="112">
        <v>43</v>
      </c>
      <c r="L20" s="110" t="s">
        <v>173</v>
      </c>
      <c r="M20" s="113">
        <f>(1-0)*0.12</f>
        <v>0.12</v>
      </c>
      <c r="O20" s="112">
        <v>34</v>
      </c>
      <c r="P20" s="110" t="s">
        <v>173</v>
      </c>
      <c r="Q20" s="113">
        <f>(1-0)*0.12</f>
        <v>0.12</v>
      </c>
    </row>
    <row r="21" spans="2:17" x14ac:dyDescent="0.25">
      <c r="B21" s="112">
        <v>33</v>
      </c>
      <c r="C21" s="115">
        <f>0.6*B21/20</f>
        <v>0.99</v>
      </c>
      <c r="D21" s="116">
        <f t="shared" ref="D21:D26" si="1">(1-C21)*0.12</f>
        <v>1.200000000000001E-3</v>
      </c>
      <c r="F21" s="112">
        <v>32</v>
      </c>
      <c r="G21" s="115">
        <f>0.6*F21/20</f>
        <v>0.96</v>
      </c>
      <c r="H21" s="116">
        <f t="shared" ref="H21:H26" si="2">(1-G21)*0.12</f>
        <v>4.8000000000000039E-3</v>
      </c>
      <c r="I21" s="117"/>
      <c r="K21" s="112">
        <v>57</v>
      </c>
      <c r="L21" s="115">
        <f>0.6*K21/20</f>
        <v>1.7099999999999997</v>
      </c>
      <c r="M21" s="116">
        <f t="shared" ref="M21:M26" si="3">(1-L21)*0.12</f>
        <v>-8.519999999999997E-2</v>
      </c>
      <c r="O21" s="112">
        <v>63</v>
      </c>
      <c r="P21" s="115">
        <f>0.6*O21/20</f>
        <v>1.89</v>
      </c>
      <c r="Q21" s="116">
        <f t="shared" ref="Q21:Q26" si="4">(1-P21)*0.12</f>
        <v>-0.10679999999999998</v>
      </c>
    </row>
    <row r="22" spans="2:17" x14ac:dyDescent="0.25">
      <c r="B22" s="112">
        <v>52</v>
      </c>
      <c r="C22" s="115">
        <f>0.6*B22/20</f>
        <v>1.56</v>
      </c>
      <c r="D22" s="116">
        <f t="shared" si="1"/>
        <v>-6.720000000000001E-2</v>
      </c>
      <c r="F22" s="112">
        <v>36</v>
      </c>
      <c r="G22" s="115">
        <f>0.6*F22/20</f>
        <v>1.0799999999999998</v>
      </c>
      <c r="H22" s="116">
        <f t="shared" si="2"/>
        <v>-9.5999999999999818E-3</v>
      </c>
      <c r="I22" s="117"/>
      <c r="K22" s="112">
        <v>63</v>
      </c>
      <c r="L22" s="115">
        <f>0.6*K22/20</f>
        <v>1.89</v>
      </c>
      <c r="M22" s="116">
        <f t="shared" si="3"/>
        <v>-0.10679999999999998</v>
      </c>
      <c r="O22" s="112">
        <v>78</v>
      </c>
      <c r="P22" s="115">
        <f>0.6*O22/20</f>
        <v>2.34</v>
      </c>
      <c r="Q22" s="116">
        <f t="shared" si="4"/>
        <v>-0.16079999999999997</v>
      </c>
    </row>
    <row r="23" spans="2:17" x14ac:dyDescent="0.25">
      <c r="B23" s="112">
        <v>77</v>
      </c>
      <c r="C23" s="115">
        <f>0.6* B23/20</f>
        <v>2.3099999999999996</v>
      </c>
      <c r="D23" s="116">
        <f t="shared" si="1"/>
        <v>-0.15719999999999995</v>
      </c>
      <c r="F23" s="112">
        <v>62</v>
      </c>
      <c r="G23" s="115">
        <f>0.6* F23/20</f>
        <v>1.8599999999999999</v>
      </c>
      <c r="H23" s="116">
        <f t="shared" si="2"/>
        <v>-0.10319999999999999</v>
      </c>
      <c r="I23" s="117"/>
      <c r="K23" s="112">
        <v>65</v>
      </c>
      <c r="L23" s="115">
        <f>0.6* K23/20</f>
        <v>1.95</v>
      </c>
      <c r="M23" s="116">
        <f t="shared" si="3"/>
        <v>-0.11399999999999999</v>
      </c>
      <c r="O23" s="112"/>
      <c r="P23" s="115">
        <f>0.6* O23/20</f>
        <v>0</v>
      </c>
      <c r="Q23" s="116">
        <f t="shared" si="4"/>
        <v>0.12</v>
      </c>
    </row>
    <row r="24" spans="2:17" x14ac:dyDescent="0.25">
      <c r="B24" s="112"/>
      <c r="C24" s="115">
        <f>0.4*B24/20</f>
        <v>0</v>
      </c>
      <c r="D24" s="116">
        <f t="shared" si="1"/>
        <v>0.12</v>
      </c>
      <c r="F24" s="112">
        <v>73</v>
      </c>
      <c r="G24" s="115">
        <f>0.6*F24/20</f>
        <v>2.19</v>
      </c>
      <c r="H24" s="116">
        <f t="shared" si="2"/>
        <v>-0.14279999999999998</v>
      </c>
      <c r="I24" s="117"/>
      <c r="K24" s="112"/>
      <c r="L24" s="115">
        <f>0.4*K24/20</f>
        <v>0</v>
      </c>
      <c r="M24" s="116">
        <f t="shared" si="3"/>
        <v>0.12</v>
      </c>
      <c r="O24" s="112"/>
      <c r="P24" s="115">
        <f>0.4*O24/20</f>
        <v>0</v>
      </c>
      <c r="Q24" s="116">
        <f t="shared" si="4"/>
        <v>0.12</v>
      </c>
    </row>
    <row r="25" spans="2:17" x14ac:dyDescent="0.25">
      <c r="B25" s="112"/>
      <c r="C25" s="115">
        <f>0.4*B25/20</f>
        <v>0</v>
      </c>
      <c r="D25" s="116">
        <f t="shared" si="1"/>
        <v>0.12</v>
      </c>
      <c r="F25" s="112"/>
      <c r="G25" s="115">
        <f>0.6*F25/20</f>
        <v>0</v>
      </c>
      <c r="H25" s="116">
        <f t="shared" si="2"/>
        <v>0.12</v>
      </c>
      <c r="I25" s="117"/>
      <c r="K25" s="112"/>
      <c r="L25" s="115">
        <f>0.4*K25/20</f>
        <v>0</v>
      </c>
      <c r="M25" s="116">
        <f t="shared" si="3"/>
        <v>0.12</v>
      </c>
      <c r="O25" s="112"/>
      <c r="P25" s="115">
        <f>0.4*O25/20</f>
        <v>0</v>
      </c>
      <c r="Q25" s="116">
        <f t="shared" si="4"/>
        <v>0.12</v>
      </c>
    </row>
    <row r="26" spans="2:17" x14ac:dyDescent="0.25">
      <c r="B26" s="112"/>
      <c r="C26" s="118">
        <f>0.4* B26/20</f>
        <v>0</v>
      </c>
      <c r="D26" s="116">
        <f t="shared" si="1"/>
        <v>0.12</v>
      </c>
      <c r="F26" s="112"/>
      <c r="G26" s="115">
        <f>0.6*F26/20</f>
        <v>0</v>
      </c>
      <c r="H26" s="116">
        <f t="shared" si="2"/>
        <v>0.12</v>
      </c>
      <c r="I26" s="117"/>
      <c r="K26" s="112"/>
      <c r="L26" s="118">
        <f>0.4* K26/20</f>
        <v>0</v>
      </c>
      <c r="M26" s="116">
        <f t="shared" si="3"/>
        <v>0.12</v>
      </c>
      <c r="O26" s="112"/>
      <c r="P26" s="118">
        <f>0.4* O26/20</f>
        <v>0</v>
      </c>
      <c r="Q26" s="116">
        <f t="shared" si="4"/>
        <v>0.12</v>
      </c>
    </row>
  </sheetData>
  <mergeCells count="4">
    <mergeCell ref="B18:D18"/>
    <mergeCell ref="F19:H19"/>
    <mergeCell ref="K19:M19"/>
    <mergeCell ref="O19:Q19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3"/>
  <sheetViews>
    <sheetView workbookViewId="0">
      <selection activeCell="A39" sqref="A39"/>
    </sheetView>
  </sheetViews>
  <sheetFormatPr defaultRowHeight="11.25" x14ac:dyDescent="0.2"/>
  <cols>
    <col min="1" max="1" width="10.85546875" style="149" bestFit="1" customWidth="1"/>
    <col min="2" max="2" width="10.5703125" style="149" bestFit="1" customWidth="1"/>
    <col min="3" max="3" width="9.5703125" style="149" bestFit="1" customWidth="1"/>
    <col min="4" max="5" width="8.7109375" style="149" bestFit="1" customWidth="1"/>
    <col min="6" max="7" width="10.5703125" style="149" bestFit="1" customWidth="1"/>
    <col min="8" max="8" width="9.140625" style="149"/>
    <col min="9" max="13" width="9.5703125" style="149" bestFit="1" customWidth="1"/>
    <col min="14" max="14" width="9.140625" style="149"/>
    <col min="15" max="18" width="9.5703125" style="149" bestFit="1" customWidth="1"/>
    <col min="19" max="19" width="8.7109375" style="149" bestFit="1" customWidth="1"/>
    <col min="20" max="20" width="9.5703125" style="149" bestFit="1" customWidth="1"/>
    <col min="21" max="22" width="8.7109375" style="149" bestFit="1" customWidth="1"/>
    <col min="23" max="24" width="9.5703125" style="149" bestFit="1" customWidth="1"/>
    <col min="25" max="27" width="8.7109375" style="149" bestFit="1" customWidth="1"/>
    <col min="28" max="28" width="10.85546875" style="149" bestFit="1" customWidth="1"/>
    <col min="29" max="16384" width="9.140625" style="149"/>
  </cols>
  <sheetData>
    <row r="2" spans="1:27" x14ac:dyDescent="0.2">
      <c r="D2" s="152" t="s">
        <v>181</v>
      </c>
    </row>
    <row r="4" spans="1:27" s="147" customFormat="1" x14ac:dyDescent="0.2">
      <c r="A4" s="153" t="s">
        <v>140</v>
      </c>
      <c r="B4" s="153">
        <v>26</v>
      </c>
      <c r="C4" s="153">
        <v>27</v>
      </c>
      <c r="D4" s="153">
        <v>5</v>
      </c>
      <c r="E4" s="153">
        <v>28</v>
      </c>
      <c r="F4" s="153">
        <v>29</v>
      </c>
      <c r="G4" s="153">
        <v>30</v>
      </c>
      <c r="H4" s="153">
        <v>31</v>
      </c>
      <c r="I4" s="153">
        <v>32</v>
      </c>
      <c r="J4" s="153">
        <v>33</v>
      </c>
      <c r="K4" s="153">
        <v>15</v>
      </c>
      <c r="L4" s="153">
        <v>16</v>
      </c>
      <c r="M4" s="153">
        <v>17</v>
      </c>
      <c r="N4" s="153">
        <v>18</v>
      </c>
      <c r="O4" s="153">
        <v>19</v>
      </c>
      <c r="P4" s="153">
        <v>39</v>
      </c>
      <c r="Q4" s="153">
        <v>22</v>
      </c>
      <c r="R4" s="153">
        <v>42</v>
      </c>
      <c r="S4" s="153">
        <v>24</v>
      </c>
      <c r="T4" s="153">
        <v>25</v>
      </c>
      <c r="U4" s="153">
        <v>45</v>
      </c>
      <c r="V4" s="153">
        <v>46</v>
      </c>
      <c r="W4" s="153">
        <v>47</v>
      </c>
      <c r="X4" s="153">
        <v>11</v>
      </c>
      <c r="Y4" s="153">
        <v>3</v>
      </c>
      <c r="Z4" s="153">
        <v>20</v>
      </c>
      <c r="AA4" s="153">
        <v>1</v>
      </c>
    </row>
    <row r="5" spans="1:27" s="148" customFormat="1" x14ac:dyDescent="0.2">
      <c r="A5" s="162" t="s">
        <v>157</v>
      </c>
      <c r="B5" s="162">
        <v>8</v>
      </c>
      <c r="C5" s="162">
        <v>8</v>
      </c>
      <c r="D5" s="162">
        <v>8</v>
      </c>
      <c r="E5" s="162">
        <v>8</v>
      </c>
      <c r="F5" s="162">
        <v>15</v>
      </c>
      <c r="G5" s="162">
        <v>8</v>
      </c>
      <c r="H5" s="162">
        <v>15</v>
      </c>
      <c r="I5" s="162">
        <v>25</v>
      </c>
      <c r="J5" s="162">
        <v>25</v>
      </c>
      <c r="K5" s="162">
        <v>25</v>
      </c>
      <c r="L5" s="162">
        <v>25</v>
      </c>
      <c r="M5" s="162">
        <v>25</v>
      </c>
      <c r="N5" s="162">
        <v>40</v>
      </c>
      <c r="O5" s="162">
        <v>40</v>
      </c>
      <c r="P5" s="162">
        <v>45</v>
      </c>
      <c r="Q5" s="162">
        <v>45</v>
      </c>
      <c r="R5" s="162">
        <v>45</v>
      </c>
      <c r="S5" s="162">
        <v>25</v>
      </c>
      <c r="T5" s="162">
        <v>8</v>
      </c>
      <c r="U5" s="162">
        <v>8</v>
      </c>
      <c r="V5" s="162">
        <v>12</v>
      </c>
      <c r="W5" s="162">
        <v>40</v>
      </c>
      <c r="X5" s="162">
        <v>15</v>
      </c>
      <c r="Y5" s="162">
        <v>20</v>
      </c>
      <c r="Z5" s="162">
        <v>8</v>
      </c>
      <c r="AA5" s="162">
        <v>15</v>
      </c>
    </row>
    <row r="6" spans="1:27" x14ac:dyDescent="0.2">
      <c r="A6" s="155" t="s">
        <v>2</v>
      </c>
      <c r="B6" s="156">
        <v>34795</v>
      </c>
      <c r="C6" s="156">
        <v>34795</v>
      </c>
      <c r="D6" s="156">
        <v>34795</v>
      </c>
      <c r="E6" s="156">
        <v>34795</v>
      </c>
      <c r="F6" s="156">
        <v>18248</v>
      </c>
      <c r="G6" s="156">
        <v>34795</v>
      </c>
      <c r="H6" s="157">
        <v>45868</v>
      </c>
      <c r="I6" s="157">
        <v>45868</v>
      </c>
      <c r="J6" s="157">
        <v>45868</v>
      </c>
      <c r="K6" s="157">
        <v>45868</v>
      </c>
      <c r="L6" s="157">
        <v>45868</v>
      </c>
      <c r="M6" s="157">
        <v>45868</v>
      </c>
      <c r="N6" s="157">
        <v>45868</v>
      </c>
      <c r="O6" s="157">
        <v>53255</v>
      </c>
      <c r="P6" s="157">
        <v>45868</v>
      </c>
      <c r="Q6" s="157">
        <v>54900</v>
      </c>
      <c r="R6" s="157">
        <v>54900</v>
      </c>
      <c r="S6" s="157">
        <v>54900</v>
      </c>
      <c r="T6" s="157">
        <v>54900</v>
      </c>
      <c r="U6" s="157">
        <v>34795</v>
      </c>
      <c r="V6" s="157">
        <v>18248</v>
      </c>
      <c r="W6" s="157">
        <v>53255</v>
      </c>
      <c r="X6" s="157">
        <v>18248</v>
      </c>
      <c r="Y6" s="157">
        <v>45868</v>
      </c>
      <c r="Z6" s="157">
        <v>34795</v>
      </c>
      <c r="AA6" s="157">
        <v>18248</v>
      </c>
    </row>
    <row r="7" spans="1:27" s="148" customFormat="1" x14ac:dyDescent="0.2">
      <c r="A7" s="162" t="s">
        <v>179</v>
      </c>
      <c r="B7" s="162">
        <v>15</v>
      </c>
      <c r="C7" s="162">
        <v>15</v>
      </c>
      <c r="D7" s="162">
        <v>15</v>
      </c>
      <c r="E7" s="162">
        <v>15</v>
      </c>
      <c r="F7" s="162">
        <v>20</v>
      </c>
      <c r="G7" s="162">
        <v>15</v>
      </c>
      <c r="H7" s="162">
        <v>20</v>
      </c>
      <c r="I7" s="162">
        <v>20</v>
      </c>
      <c r="J7" s="162">
        <v>20</v>
      </c>
      <c r="K7" s="162">
        <v>20</v>
      </c>
      <c r="L7" s="162">
        <v>20</v>
      </c>
      <c r="M7" s="162">
        <v>20</v>
      </c>
      <c r="N7" s="162">
        <v>20</v>
      </c>
      <c r="O7" s="162">
        <v>20</v>
      </c>
      <c r="P7" s="162">
        <v>20</v>
      </c>
      <c r="Q7" s="162">
        <v>20</v>
      </c>
      <c r="R7" s="162">
        <v>20</v>
      </c>
      <c r="S7" s="162">
        <v>20</v>
      </c>
      <c r="T7" s="162">
        <v>15</v>
      </c>
      <c r="U7" s="162">
        <v>20</v>
      </c>
      <c r="V7" s="162">
        <v>20</v>
      </c>
      <c r="W7" s="162">
        <v>20</v>
      </c>
      <c r="X7" s="162">
        <v>20</v>
      </c>
      <c r="Y7" s="162"/>
      <c r="Z7" s="162">
        <v>15</v>
      </c>
      <c r="AA7" s="162">
        <v>20</v>
      </c>
    </row>
    <row r="8" spans="1:27" s="148" customFormat="1" x14ac:dyDescent="0.2">
      <c r="A8" s="154" t="s">
        <v>177</v>
      </c>
      <c r="B8" s="154"/>
      <c r="C8" s="154"/>
      <c r="D8" s="154"/>
      <c r="E8" s="154"/>
      <c r="F8" s="154">
        <v>7</v>
      </c>
      <c r="G8" s="154">
        <v>28.8</v>
      </c>
      <c r="H8" s="154">
        <v>24</v>
      </c>
      <c r="I8" s="154">
        <v>20</v>
      </c>
      <c r="J8" s="154">
        <v>57</v>
      </c>
      <c r="K8" s="154">
        <v>57</v>
      </c>
      <c r="L8" s="154">
        <v>99</v>
      </c>
      <c r="M8" s="154">
        <v>20</v>
      </c>
      <c r="N8" s="154">
        <v>8</v>
      </c>
      <c r="O8" s="154">
        <v>90</v>
      </c>
      <c r="P8" s="154">
        <v>82</v>
      </c>
      <c r="Q8" s="154">
        <v>97</v>
      </c>
      <c r="R8" s="154">
        <v>28.4</v>
      </c>
      <c r="S8" s="154">
        <v>27.4</v>
      </c>
      <c r="T8" s="154">
        <v>36.4</v>
      </c>
      <c r="U8" s="154">
        <v>0</v>
      </c>
      <c r="V8" s="154">
        <v>5</v>
      </c>
      <c r="W8" s="154">
        <v>10</v>
      </c>
      <c r="X8" s="154">
        <v>0</v>
      </c>
      <c r="Y8" s="154">
        <v>16</v>
      </c>
      <c r="Z8" s="154">
        <v>3</v>
      </c>
      <c r="AA8" s="154">
        <v>14</v>
      </c>
    </row>
    <row r="9" spans="1:27" ht="15" x14ac:dyDescent="0.25">
      <c r="A9" s="158" t="s">
        <v>178</v>
      </c>
      <c r="B9" s="163">
        <v>6</v>
      </c>
      <c r="C9" s="164">
        <v>0</v>
      </c>
      <c r="D9" s="165">
        <v>6</v>
      </c>
      <c r="E9" s="165">
        <v>6</v>
      </c>
      <c r="F9" s="165">
        <v>5.7</v>
      </c>
      <c r="G9" s="165">
        <v>6</v>
      </c>
      <c r="H9" s="165">
        <v>5.7</v>
      </c>
      <c r="I9" s="165">
        <v>4.5</v>
      </c>
      <c r="J9" s="165">
        <v>4.5</v>
      </c>
      <c r="K9" s="165">
        <v>4.5</v>
      </c>
      <c r="L9" s="165">
        <v>4.5</v>
      </c>
      <c r="M9" s="165">
        <v>4.5</v>
      </c>
      <c r="N9" s="165">
        <v>4.5</v>
      </c>
      <c r="O9" s="165">
        <v>3.2</v>
      </c>
      <c r="P9" s="165">
        <v>3.2</v>
      </c>
      <c r="Q9" s="165">
        <v>3.2</v>
      </c>
      <c r="R9" s="165">
        <v>3.2</v>
      </c>
      <c r="S9" s="165">
        <v>3.2</v>
      </c>
      <c r="T9" s="165">
        <v>3.2</v>
      </c>
      <c r="U9" s="165">
        <v>6</v>
      </c>
      <c r="V9" s="165">
        <v>5.7</v>
      </c>
      <c r="W9" s="165">
        <v>3.2</v>
      </c>
      <c r="X9" s="165">
        <v>5.7</v>
      </c>
      <c r="Y9" s="165">
        <v>4.5</v>
      </c>
      <c r="Z9" s="165">
        <v>6</v>
      </c>
      <c r="AA9" s="165">
        <v>5.7</v>
      </c>
    </row>
    <row r="10" spans="1:27" s="148" customFormat="1" x14ac:dyDescent="0.2">
      <c r="A10" s="154" t="s">
        <v>176</v>
      </c>
      <c r="B10" s="154">
        <v>31</v>
      </c>
      <c r="C10" s="154">
        <v>58</v>
      </c>
      <c r="D10" s="154">
        <v>53</v>
      </c>
      <c r="E10" s="154">
        <v>53</v>
      </c>
      <c r="F10" s="154">
        <v>73</v>
      </c>
      <c r="G10" s="154">
        <v>39.200000000000003</v>
      </c>
      <c r="H10" s="154">
        <v>42</v>
      </c>
      <c r="I10" s="154">
        <v>48</v>
      </c>
      <c r="J10" s="154">
        <v>23</v>
      </c>
      <c r="K10" s="154">
        <v>19</v>
      </c>
      <c r="L10" s="154">
        <v>21</v>
      </c>
      <c r="M10" s="154">
        <v>69</v>
      </c>
      <c r="N10" s="154">
        <v>24</v>
      </c>
      <c r="O10" s="154">
        <v>0</v>
      </c>
      <c r="P10" s="154">
        <v>0</v>
      </c>
      <c r="Q10" s="154">
        <v>13</v>
      </c>
      <c r="R10" s="154">
        <v>38.6</v>
      </c>
      <c r="S10" s="154">
        <v>9.6</v>
      </c>
      <c r="T10" s="154">
        <v>9.6</v>
      </c>
      <c r="U10" s="154">
        <v>19</v>
      </c>
      <c r="V10" s="154">
        <v>20</v>
      </c>
      <c r="W10" s="154">
        <v>30</v>
      </c>
      <c r="X10" s="154">
        <v>62</v>
      </c>
      <c r="Y10" s="154">
        <v>17</v>
      </c>
      <c r="Z10" s="154">
        <v>40</v>
      </c>
      <c r="AA10" s="154">
        <v>49</v>
      </c>
    </row>
    <row r="11" spans="1:27" x14ac:dyDescent="0.2">
      <c r="A11" s="158" t="s">
        <v>178</v>
      </c>
      <c r="B11" s="163">
        <v>4.8</v>
      </c>
      <c r="C11" s="165">
        <v>4.8</v>
      </c>
      <c r="D11" s="165">
        <v>4.8</v>
      </c>
      <c r="E11" s="165">
        <v>4.8</v>
      </c>
      <c r="F11" s="165">
        <v>3.9</v>
      </c>
      <c r="G11" s="165">
        <v>4.8</v>
      </c>
      <c r="H11" s="165">
        <v>4.8</v>
      </c>
      <c r="I11" s="165">
        <v>3.3</v>
      </c>
      <c r="J11" s="165">
        <v>3.3</v>
      </c>
      <c r="K11" s="165">
        <v>3.3</v>
      </c>
      <c r="L11" s="165">
        <v>3.3</v>
      </c>
      <c r="M11" s="165">
        <v>3.3</v>
      </c>
      <c r="N11" s="165">
        <v>3.3</v>
      </c>
      <c r="O11" s="165">
        <v>1.92</v>
      </c>
      <c r="P11" s="165">
        <v>1.92</v>
      </c>
      <c r="Q11" s="165">
        <v>1.92</v>
      </c>
      <c r="R11" s="165">
        <v>1.92</v>
      </c>
      <c r="S11" s="165">
        <v>1.92</v>
      </c>
      <c r="T11" s="165">
        <v>1.92</v>
      </c>
      <c r="U11" s="165">
        <v>4.8</v>
      </c>
      <c r="V11" s="165">
        <v>3.9</v>
      </c>
      <c r="W11" s="165">
        <v>1.92</v>
      </c>
      <c r="X11" s="165">
        <v>3.9</v>
      </c>
      <c r="Y11" s="165">
        <v>3.3</v>
      </c>
      <c r="Z11" s="165">
        <v>4.8</v>
      </c>
      <c r="AA11" s="165">
        <v>3.9</v>
      </c>
    </row>
    <row r="12" spans="1:27" x14ac:dyDescent="0.2">
      <c r="A12" s="158" t="s">
        <v>182</v>
      </c>
      <c r="B12" s="157">
        <v>85607.77</v>
      </c>
      <c r="C12" s="157">
        <v>103156.42</v>
      </c>
      <c r="D12" s="157">
        <v>99906.67</v>
      </c>
      <c r="E12" s="157">
        <v>99906.67</v>
      </c>
      <c r="F12" s="157">
        <v>105555.44</v>
      </c>
      <c r="G12" s="157">
        <v>105912.21</v>
      </c>
      <c r="H12" s="157">
        <v>85091.520000000004</v>
      </c>
      <c r="I12" s="157">
        <v>124853.46</v>
      </c>
      <c r="J12" s="157">
        <v>126837.69</v>
      </c>
      <c r="K12" s="157">
        <v>123117.26</v>
      </c>
      <c r="L12" s="157">
        <v>153624.82999999999</v>
      </c>
      <c r="M12" s="157">
        <v>144385.75</v>
      </c>
      <c r="N12" s="157">
        <v>94345.88</v>
      </c>
      <c r="O12" s="157">
        <v>124855.82</v>
      </c>
      <c r="P12" s="157">
        <v>119740.22</v>
      </c>
      <c r="Q12" s="157">
        <v>143351.22</v>
      </c>
      <c r="R12" s="157">
        <v>126768.15</v>
      </c>
      <c r="S12" s="157">
        <v>95221.95</v>
      </c>
      <c r="T12" s="157">
        <v>100977</v>
      </c>
      <c r="U12" s="157">
        <v>77808.37</v>
      </c>
      <c r="V12" s="157">
        <v>78427.98</v>
      </c>
      <c r="W12" s="157">
        <v>124855.82</v>
      </c>
      <c r="X12" s="157">
        <v>113400.81</v>
      </c>
      <c r="Y12" s="157">
        <v>93291.76</v>
      </c>
      <c r="Z12" s="157">
        <v>93017.2</v>
      </c>
      <c r="AA12" s="157">
        <v>90299.97</v>
      </c>
    </row>
    <row r="13" spans="1:27" x14ac:dyDescent="0.2">
      <c r="A13" s="159" t="s">
        <v>180</v>
      </c>
      <c r="B13" s="166">
        <f>B12/((B8+B10)*200)</f>
        <v>13.807704838709679</v>
      </c>
      <c r="C13" s="166">
        <f t="shared" ref="C13:Z13" si="0">C12/((C8+C10)*200)</f>
        <v>8.8927948275862061</v>
      </c>
      <c r="D13" s="166">
        <f t="shared" si="0"/>
        <v>9.4251575471698104</v>
      </c>
      <c r="E13" s="166">
        <f t="shared" si="0"/>
        <v>9.4251575471698104</v>
      </c>
      <c r="F13" s="167">
        <f>F12/((F8+F10)*200)</f>
        <v>6.5972150000000003</v>
      </c>
      <c r="G13" s="166">
        <f t="shared" si="0"/>
        <v>7.7876625000000006</v>
      </c>
      <c r="H13" s="167">
        <f t="shared" si="0"/>
        <v>6.4463272727272729</v>
      </c>
      <c r="I13" s="166">
        <f t="shared" si="0"/>
        <v>9.1804014705882366</v>
      </c>
      <c r="J13" s="166">
        <f t="shared" si="0"/>
        <v>7.9273556250000006</v>
      </c>
      <c r="K13" s="166">
        <f t="shared" si="0"/>
        <v>8.0998197368421057</v>
      </c>
      <c r="L13" s="166">
        <f t="shared" si="0"/>
        <v>6.4010345833333329</v>
      </c>
      <c r="M13" s="166">
        <f t="shared" si="0"/>
        <v>8.1115589887640454</v>
      </c>
      <c r="N13" s="166">
        <f t="shared" si="0"/>
        <v>14.74154375</v>
      </c>
      <c r="O13" s="166">
        <f t="shared" si="0"/>
        <v>6.936434444444445</v>
      </c>
      <c r="P13" s="166">
        <f t="shared" si="0"/>
        <v>7.3012329268292682</v>
      </c>
      <c r="Q13" s="166">
        <f t="shared" si="0"/>
        <v>6.5159645454545458</v>
      </c>
      <c r="R13" s="166">
        <f t="shared" si="0"/>
        <v>9.4603097014925375</v>
      </c>
      <c r="S13" s="166">
        <f t="shared" si="0"/>
        <v>12.86783108108108</v>
      </c>
      <c r="T13" s="166">
        <f t="shared" si="0"/>
        <v>10.975760869565217</v>
      </c>
      <c r="U13" s="166">
        <f t="shared" si="0"/>
        <v>20.475886842105261</v>
      </c>
      <c r="V13" s="166">
        <f t="shared" si="0"/>
        <v>15.685595999999999</v>
      </c>
      <c r="W13" s="166">
        <f t="shared" si="0"/>
        <v>15.606977500000001</v>
      </c>
      <c r="X13" s="166">
        <f t="shared" si="0"/>
        <v>9.145226612903226</v>
      </c>
      <c r="Y13" s="166">
        <f t="shared" si="0"/>
        <v>14.135115151515151</v>
      </c>
      <c r="Z13" s="166">
        <f t="shared" si="0"/>
        <v>10.815953488372093</v>
      </c>
      <c r="AA13" s="166">
        <f>AA12/((AA8+AA10)*200)</f>
        <v>7.1666642857142859</v>
      </c>
    </row>
    <row r="14" spans="1:27" x14ac:dyDescent="0.2">
      <c r="A14" s="158" t="s">
        <v>183</v>
      </c>
      <c r="B14" s="161">
        <f t="shared" ref="B14:AA14" si="1">B12/$A$19</f>
        <v>3.0204011981944837E-2</v>
      </c>
      <c r="C14" s="161">
        <f t="shared" si="1"/>
        <v>3.6395501783243904E-2</v>
      </c>
      <c r="D14" s="161">
        <f t="shared" si="1"/>
        <v>3.5248929597818147E-2</v>
      </c>
      <c r="E14" s="161">
        <f t="shared" si="1"/>
        <v>3.5248929597818147E-2</v>
      </c>
      <c r="F14" s="161">
        <f t="shared" si="1"/>
        <v>3.724192061677882E-2</v>
      </c>
      <c r="G14" s="161">
        <f t="shared" si="1"/>
        <v>3.7367795702122106E-2</v>
      </c>
      <c r="H14" s="161">
        <f t="shared" si="1"/>
        <v>3.0021869389214306E-2</v>
      </c>
      <c r="I14" s="161">
        <f t="shared" si="1"/>
        <v>4.4050620660102117E-2</v>
      </c>
      <c r="J14" s="161">
        <f t="shared" si="1"/>
        <v>4.4750693874191616E-2</v>
      </c>
      <c r="K14" s="161">
        <f t="shared" si="1"/>
        <v>4.343805703879703E-2</v>
      </c>
      <c r="L14" s="161">
        <f t="shared" si="1"/>
        <v>5.4201694613050168E-2</v>
      </c>
      <c r="M14" s="161">
        <f t="shared" si="1"/>
        <v>5.0941975512527563E-2</v>
      </c>
      <c r="N14" s="161">
        <f t="shared" si="1"/>
        <v>3.328697955766316E-2</v>
      </c>
      <c r="O14" s="161">
        <f t="shared" si="1"/>
        <v>4.4051453311954605E-2</v>
      </c>
      <c r="P14" s="161">
        <f t="shared" si="1"/>
        <v>4.2246574576124463E-2</v>
      </c>
      <c r="Q14" s="161">
        <f t="shared" si="1"/>
        <v>5.057697410534593E-2</v>
      </c>
      <c r="R14" s="161">
        <f t="shared" si="1"/>
        <v>4.4726158870029904E-2</v>
      </c>
      <c r="S14" s="161">
        <f t="shared" si="1"/>
        <v>3.3596073332410735E-2</v>
      </c>
      <c r="T14" s="161">
        <f t="shared" si="1"/>
        <v>3.5626561910219644E-2</v>
      </c>
      <c r="U14" s="161">
        <f t="shared" si="1"/>
        <v>2.7452238736923026E-2</v>
      </c>
      <c r="V14" s="161">
        <f t="shared" si="1"/>
        <v>2.7670848658243635E-2</v>
      </c>
      <c r="W14" s="161">
        <f t="shared" si="1"/>
        <v>4.4051453311954605E-2</v>
      </c>
      <c r="X14" s="161">
        <f t="shared" si="1"/>
        <v>4.0009912931994955E-2</v>
      </c>
      <c r="Y14" s="161">
        <f t="shared" si="1"/>
        <v>3.2915066434468759E-2</v>
      </c>
      <c r="Z14" s="161">
        <f t="shared" si="1"/>
        <v>3.2818196564715553E-2</v>
      </c>
      <c r="AA14" s="161">
        <f t="shared" si="1"/>
        <v>3.1859507330342318E-2</v>
      </c>
    </row>
    <row r="15" spans="1:27" x14ac:dyDescent="0.2">
      <c r="A15" s="168">
        <f>SUM(B8:AA8)+SUM(B10:AA10)</f>
        <v>1591</v>
      </c>
      <c r="B15" s="169">
        <f>(B8+B10)/$A$15</f>
        <v>1.9484600879949718E-2</v>
      </c>
      <c r="C15" s="169">
        <f t="shared" ref="C15:AA15" si="2">(C8+C10)/$A$15</f>
        <v>3.6455059710873663E-2</v>
      </c>
      <c r="D15" s="169">
        <f t="shared" si="2"/>
        <v>3.3312382149591452E-2</v>
      </c>
      <c r="E15" s="169">
        <f t="shared" si="2"/>
        <v>3.3312382149591452E-2</v>
      </c>
      <c r="F15" s="169">
        <f>(F8+F10)/$A$15</f>
        <v>5.02828409805154E-2</v>
      </c>
      <c r="G15" s="169">
        <f t="shared" si="2"/>
        <v>4.2740414833438087E-2</v>
      </c>
      <c r="H15" s="169">
        <f t="shared" si="2"/>
        <v>4.1483343808925204E-2</v>
      </c>
      <c r="I15" s="169">
        <f t="shared" si="2"/>
        <v>4.2740414833438087E-2</v>
      </c>
      <c r="J15" s="169">
        <f t="shared" si="2"/>
        <v>5.02828409805154E-2</v>
      </c>
      <c r="K15" s="169">
        <f t="shared" si="2"/>
        <v>4.7768698931489627E-2</v>
      </c>
      <c r="L15" s="169">
        <f t="shared" si="2"/>
        <v>7.5424261470773094E-2</v>
      </c>
      <c r="M15" s="169">
        <f t="shared" si="2"/>
        <v>5.5939660590823378E-2</v>
      </c>
      <c r="N15" s="169">
        <f t="shared" si="2"/>
        <v>2.011313639220616E-2</v>
      </c>
      <c r="O15" s="169">
        <f t="shared" si="2"/>
        <v>5.6568196103079824E-2</v>
      </c>
      <c r="P15" s="169">
        <f t="shared" si="2"/>
        <v>5.1539912005028284E-2</v>
      </c>
      <c r="Q15" s="169">
        <f t="shared" si="2"/>
        <v>6.913890634820867E-2</v>
      </c>
      <c r="R15" s="169">
        <f t="shared" si="2"/>
        <v>4.2111879321181649E-2</v>
      </c>
      <c r="S15" s="169">
        <f t="shared" si="2"/>
        <v>2.3255813953488372E-2</v>
      </c>
      <c r="T15" s="169">
        <f t="shared" si="2"/>
        <v>2.8912633563796353E-2</v>
      </c>
      <c r="U15" s="169">
        <f t="shared" si="2"/>
        <v>1.1942174732872407E-2</v>
      </c>
      <c r="V15" s="169">
        <f t="shared" si="2"/>
        <v>1.5713387806411062E-2</v>
      </c>
      <c r="W15" s="169">
        <f t="shared" si="2"/>
        <v>2.51414204902577E-2</v>
      </c>
      <c r="X15" s="169">
        <f t="shared" si="2"/>
        <v>3.8969201759899437E-2</v>
      </c>
      <c r="Y15" s="169">
        <f t="shared" si="2"/>
        <v>2.0741671904462602E-2</v>
      </c>
      <c r="Z15" s="169">
        <f t="shared" si="2"/>
        <v>2.7027027027027029E-2</v>
      </c>
      <c r="AA15" s="169">
        <f t="shared" si="2"/>
        <v>3.9597737272155875E-2</v>
      </c>
    </row>
    <row r="16" spans="1:27" x14ac:dyDescent="0.2">
      <c r="A16" s="158" t="s">
        <v>187</v>
      </c>
      <c r="B16" s="161">
        <f>$C$33/B12</f>
        <v>0.60333135960283346</v>
      </c>
      <c r="C16" s="161">
        <f t="shared" ref="C16:AA16" si="3">$C$33/C12</f>
        <v>0.50069450128907789</v>
      </c>
      <c r="D16" s="161">
        <f t="shared" si="3"/>
        <v>0.51698102105361599</v>
      </c>
      <c r="E16" s="161">
        <f t="shared" si="3"/>
        <v>0.51698102105361599</v>
      </c>
      <c r="F16" s="161">
        <f t="shared" si="3"/>
        <v>0.48931492556581319</v>
      </c>
      <c r="G16" s="161">
        <f t="shared" si="3"/>
        <v>0.48766664642978047</v>
      </c>
      <c r="H16" s="161">
        <f t="shared" si="3"/>
        <v>0.60699176917590214</v>
      </c>
      <c r="I16" s="161">
        <f t="shared" si="3"/>
        <v>0.41368378791157778</v>
      </c>
      <c r="J16" s="161">
        <f t="shared" si="3"/>
        <v>0.40721218012301125</v>
      </c>
      <c r="K16" s="161">
        <f t="shared" si="3"/>
        <v>0.41951755803099144</v>
      </c>
      <c r="L16" s="161">
        <f t="shared" si="3"/>
        <v>0.33620770982572717</v>
      </c>
      <c r="M16" s="161">
        <f t="shared" si="3"/>
        <v>0.3577212589654219</v>
      </c>
      <c r="N16" s="161">
        <f t="shared" si="3"/>
        <v>0.54745212262227727</v>
      </c>
      <c r="O16" s="161">
        <f t="shared" si="3"/>
        <v>0.41367596854248889</v>
      </c>
      <c r="P16" s="161">
        <f t="shared" si="3"/>
        <v>0.43134923475726589</v>
      </c>
      <c r="Q16" s="161">
        <f t="shared" si="3"/>
        <v>0.36030284406834251</v>
      </c>
      <c r="R16" s="161">
        <f t="shared" si="3"/>
        <v>0.40743556064095487</v>
      </c>
      <c r="S16" s="161">
        <f t="shared" si="3"/>
        <v>0.54241540177098524</v>
      </c>
      <c r="T16" s="161">
        <f t="shared" si="3"/>
        <v>0.511501156368942</v>
      </c>
      <c r="U16" s="161">
        <f t="shared" si="3"/>
        <v>0.66380843431968395</v>
      </c>
      <c r="V16" s="161">
        <f t="shared" si="3"/>
        <v>0.65856410259025755</v>
      </c>
      <c r="W16" s="161">
        <f t="shared" si="3"/>
        <v>0.41367596854248889</v>
      </c>
      <c r="X16" s="161">
        <f t="shared" si="3"/>
        <v>0.45546281606512917</v>
      </c>
      <c r="Y16" s="161">
        <f t="shared" si="3"/>
        <v>0.55363788041587669</v>
      </c>
      <c r="Z16" s="161">
        <f t="shared" si="3"/>
        <v>0.55527206007777774</v>
      </c>
      <c r="AA16" s="161">
        <f t="shared" si="3"/>
        <v>0.57198083528340771</v>
      </c>
    </row>
    <row r="17" spans="1:27" x14ac:dyDescent="0.2">
      <c r="A17" s="149" t="s">
        <v>188</v>
      </c>
    </row>
    <row r="18" spans="1:27" x14ac:dyDescent="0.2">
      <c r="A18" s="149" t="s">
        <v>184</v>
      </c>
    </row>
    <row r="19" spans="1:27" x14ac:dyDescent="0.2">
      <c r="A19" s="160">
        <f>SUM(B12:AA12)</f>
        <v>2834317.84</v>
      </c>
      <c r="B19" s="149" t="s">
        <v>189</v>
      </c>
      <c r="F19" s="149">
        <v>7.23</v>
      </c>
      <c r="H19" s="149">
        <v>10.130000000000001</v>
      </c>
      <c r="I19" s="149" t="s">
        <v>190</v>
      </c>
      <c r="Y19" s="149">
        <v>13.33</v>
      </c>
      <c r="AA19" s="149">
        <v>9.2100000000000009</v>
      </c>
    </row>
    <row r="20" spans="1:27" x14ac:dyDescent="0.2">
      <c r="F20" s="185">
        <f>F19-F13</f>
        <v>0.63278500000000015</v>
      </c>
      <c r="H20" s="185">
        <f>H19-H13</f>
        <v>3.6836727272727279</v>
      </c>
      <c r="Y20" s="185">
        <f>Y19-Y13</f>
        <v>-0.80511515151515134</v>
      </c>
      <c r="AA20" s="185">
        <f>AA19-AA13</f>
        <v>2.0433357142857149</v>
      </c>
    </row>
    <row r="21" spans="1:27" ht="15" x14ac:dyDescent="0.25">
      <c r="A21" s="54" t="s">
        <v>42</v>
      </c>
      <c r="B21" s="180" t="s">
        <v>186</v>
      </c>
      <c r="C21" s="175">
        <v>2432.7199999999998</v>
      </c>
    </row>
    <row r="22" spans="1:27" ht="15" x14ac:dyDescent="0.25">
      <c r="A22" s="60" t="s">
        <v>44</v>
      </c>
      <c r="B22" s="61"/>
      <c r="C22" s="176">
        <f>(C21/12)</f>
        <v>202.72666666666666</v>
      </c>
    </row>
    <row r="23" spans="1:27" ht="15" x14ac:dyDescent="0.25">
      <c r="A23" s="60" t="s">
        <v>46</v>
      </c>
      <c r="B23" s="61"/>
      <c r="C23" s="176">
        <f>C21/12</f>
        <v>202.72666666666666</v>
      </c>
    </row>
    <row r="24" spans="1:27" ht="15" x14ac:dyDescent="0.25">
      <c r="A24" s="60" t="s">
        <v>48</v>
      </c>
      <c r="B24" s="61"/>
      <c r="C24" s="176">
        <f>C23/3</f>
        <v>67.575555555555553</v>
      </c>
    </row>
    <row r="25" spans="1:27" ht="15" x14ac:dyDescent="0.25">
      <c r="A25" s="60" t="s">
        <v>50</v>
      </c>
      <c r="B25" s="61"/>
      <c r="C25" s="176">
        <f>C21*0.08</f>
        <v>194.61759999999998</v>
      </c>
    </row>
    <row r="26" spans="1:27" ht="15" x14ac:dyDescent="0.25">
      <c r="A26" s="60" t="s">
        <v>52</v>
      </c>
      <c r="B26" s="61"/>
      <c r="C26" s="176">
        <f>C21*0.21</f>
        <v>510.87119999999993</v>
      </c>
    </row>
    <row r="27" spans="1:27" ht="15" x14ac:dyDescent="0.25">
      <c r="A27" s="179" t="s">
        <v>53</v>
      </c>
      <c r="B27" s="73"/>
      <c r="C27" s="177">
        <f>SUM(C21:C26)</f>
        <v>3611.2376888888884</v>
      </c>
    </row>
    <row r="28" spans="1:27" x14ac:dyDescent="0.2">
      <c r="A28" s="173" t="s">
        <v>185</v>
      </c>
      <c r="B28" s="174"/>
      <c r="C28" s="178">
        <f>C27*12</f>
        <v>43334.852266666661</v>
      </c>
    </row>
    <row r="29" spans="1:27" ht="15" x14ac:dyDescent="0.25">
      <c r="A29" s="58" t="s">
        <v>43</v>
      </c>
      <c r="B29" s="55"/>
    </row>
    <row r="30" spans="1:27" ht="15" x14ac:dyDescent="0.25">
      <c r="A30" s="64" t="s">
        <v>45</v>
      </c>
      <c r="B30" s="65">
        <v>1800</v>
      </c>
      <c r="C30" s="181"/>
    </row>
    <row r="31" spans="1:27" ht="15" x14ac:dyDescent="0.25">
      <c r="A31" s="126" t="s">
        <v>47</v>
      </c>
      <c r="B31" s="68">
        <v>515</v>
      </c>
      <c r="C31" s="182"/>
    </row>
    <row r="32" spans="1:27" ht="15" x14ac:dyDescent="0.25">
      <c r="A32" s="69" t="s">
        <v>49</v>
      </c>
      <c r="B32" s="30">
        <v>6000</v>
      </c>
      <c r="C32" s="182"/>
    </row>
    <row r="33" spans="1:3" ht="15" x14ac:dyDescent="0.25">
      <c r="A33" s="127" t="s">
        <v>51</v>
      </c>
      <c r="B33" s="71">
        <f>SUM(B30:B32)</f>
        <v>8315</v>
      </c>
      <c r="C33" s="183">
        <f>C28+B33</f>
        <v>51649.852266666661</v>
      </c>
    </row>
  </sheetData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F51" sqref="F51"/>
    </sheetView>
  </sheetViews>
  <sheetFormatPr defaultColWidth="11.5703125" defaultRowHeight="15" x14ac:dyDescent="0.25"/>
  <cols>
    <col min="1" max="2" width="11.42578125" style="1" customWidth="1"/>
    <col min="3" max="3" width="9" style="1" customWidth="1"/>
    <col min="4" max="4" width="13.28515625" style="1" customWidth="1"/>
    <col min="5" max="5" width="8.5703125" style="1" customWidth="1"/>
    <col min="6" max="6" width="9.5703125" style="1" customWidth="1"/>
    <col min="7" max="7" width="3.140625" style="1" customWidth="1"/>
    <col min="8" max="8" width="11.5703125" style="1"/>
    <col min="9" max="9" width="7.42578125" style="1" customWidth="1"/>
    <col min="10" max="10" width="7.140625" style="1" customWidth="1"/>
    <col min="11" max="11" width="10.5703125" style="1" customWidth="1"/>
    <col min="12" max="16384" width="11.5703125" style="1"/>
  </cols>
  <sheetData>
    <row r="1" spans="1:11" x14ac:dyDescent="0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88" t="s">
        <v>61</v>
      </c>
      <c r="B3" s="188"/>
      <c r="C3" s="188"/>
      <c r="D3" s="188"/>
      <c r="E3" s="188"/>
      <c r="F3" s="188"/>
      <c r="G3" s="188"/>
      <c r="H3" s="188"/>
      <c r="I3" s="188"/>
      <c r="J3" s="188"/>
      <c r="K3" s="2"/>
    </row>
    <row r="4" spans="1:11" x14ac:dyDescent="0.25">
      <c r="A4" s="3" t="s">
        <v>2</v>
      </c>
      <c r="B4" s="4">
        <v>34795</v>
      </c>
      <c r="C4" s="5"/>
      <c r="D4" s="6" t="s">
        <v>3</v>
      </c>
      <c r="E4"/>
      <c r="F4" s="189" t="s">
        <v>4</v>
      </c>
      <c r="G4" s="189"/>
      <c r="H4" s="189"/>
      <c r="I4" s="124">
        <f>B4/C10/D8/10</f>
        <v>0.32825471698113207</v>
      </c>
      <c r="J4" s="9"/>
    </row>
    <row r="5" spans="1:11" x14ac:dyDescent="0.25">
      <c r="A5" s="10"/>
      <c r="B5" s="11"/>
      <c r="C5" s="5"/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86" t="s">
        <v>6</v>
      </c>
      <c r="B6" s="186"/>
      <c r="C6" s="186"/>
      <c r="D6" s="15">
        <v>0</v>
      </c>
      <c r="E6" s="13"/>
      <c r="F6" s="186" t="s">
        <v>7</v>
      </c>
      <c r="G6" s="186"/>
      <c r="H6" s="186"/>
      <c r="I6" s="81">
        <v>6</v>
      </c>
      <c r="J6" s="17">
        <f>D6/I6</f>
        <v>0</v>
      </c>
    </row>
    <row r="7" spans="1:11" x14ac:dyDescent="0.25">
      <c r="A7" s="186" t="s">
        <v>8</v>
      </c>
      <c r="B7" s="186"/>
      <c r="C7" s="186"/>
      <c r="D7" s="14">
        <v>53</v>
      </c>
      <c r="E7" s="5"/>
      <c r="F7" s="186" t="s">
        <v>9</v>
      </c>
      <c r="G7" s="186"/>
      <c r="H7" s="186"/>
      <c r="I7" s="81">
        <v>4.8</v>
      </c>
      <c r="J7" s="17">
        <f>D7/I7</f>
        <v>11.041666666666668</v>
      </c>
    </row>
    <row r="8" spans="1:11" x14ac:dyDescent="0.25">
      <c r="A8" s="186" t="s">
        <v>10</v>
      </c>
      <c r="B8" s="186"/>
      <c r="C8" s="186"/>
      <c r="D8" s="18">
        <f>SUM(D6:D7)</f>
        <v>53</v>
      </c>
      <c r="E8" s="5"/>
      <c r="F8" s="186" t="s">
        <v>11</v>
      </c>
      <c r="G8" s="186"/>
      <c r="H8" s="186"/>
      <c r="I8" s="16">
        <f>D8/J8</f>
        <v>4.8</v>
      </c>
      <c r="J8" s="17">
        <f>J6+J7</f>
        <v>11.041666666666668</v>
      </c>
    </row>
    <row r="9" spans="1:11" ht="8.25" customHeight="1" x14ac:dyDescent="0.25">
      <c r="A9" s="10"/>
      <c r="B9" s="5"/>
      <c r="C9"/>
      <c r="D9"/>
      <c r="E9" s="5"/>
      <c r="J9" s="9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6.19</v>
      </c>
      <c r="F11" s="5"/>
      <c r="G11" s="5"/>
      <c r="H11" s="5"/>
      <c r="I11" s="5"/>
      <c r="J11" s="9"/>
    </row>
    <row r="12" spans="1:11" x14ac:dyDescent="0.25">
      <c r="A12" s="10"/>
      <c r="B12" s="5"/>
      <c r="C12" s="19" t="s">
        <v>15</v>
      </c>
      <c r="D12" s="23">
        <f>I8</f>
        <v>4.8</v>
      </c>
      <c r="E12" s="24" t="s">
        <v>16</v>
      </c>
      <c r="F12" s="5"/>
      <c r="G12" s="5"/>
      <c r="H12" s="5"/>
      <c r="I12" s="5"/>
      <c r="J12" s="9"/>
    </row>
    <row r="13" spans="1:11" ht="7.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  <c r="K14" s="2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13669.583333333336</v>
      </c>
      <c r="I17" s="5"/>
      <c r="J17" s="9"/>
      <c r="K17" s="30"/>
    </row>
    <row r="18" spans="1:11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4100.8750000000009</v>
      </c>
      <c r="I18" s="5"/>
      <c r="J18" s="32">
        <f>H18/H17</f>
        <v>0.3</v>
      </c>
    </row>
    <row r="19" spans="1:11" x14ac:dyDescent="0.25">
      <c r="A19" s="10" t="s">
        <v>23</v>
      </c>
      <c r="B19" s="5"/>
      <c r="C19" s="31">
        <v>0.4</v>
      </c>
      <c r="D19" s="5" t="s">
        <v>62</v>
      </c>
      <c r="E19" s="5"/>
      <c r="F19" s="5"/>
      <c r="G19" s="5" t="s">
        <v>14</v>
      </c>
      <c r="H19" s="30">
        <f>H17*C19</f>
        <v>5467.8333333333348</v>
      </c>
      <c r="I19" s="5"/>
      <c r="J19" s="32">
        <f>H19/H17</f>
        <v>0.4</v>
      </c>
    </row>
    <row r="20" spans="1:11" x14ac:dyDescent="0.25">
      <c r="A20" s="10" t="s">
        <v>24</v>
      </c>
      <c r="B20" s="5"/>
      <c r="C20" s="31">
        <v>0.4</v>
      </c>
      <c r="D20" s="5" t="s">
        <v>62</v>
      </c>
      <c r="E20" s="5"/>
      <c r="F20" s="5"/>
      <c r="G20" s="5" t="s">
        <v>14</v>
      </c>
      <c r="H20" s="30">
        <f>H17*C20</f>
        <v>5467.8333333333348</v>
      </c>
      <c r="I20" s="5"/>
      <c r="J20" s="32">
        <f>H20/H17</f>
        <v>0.4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28706.125000000007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63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64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80355.977266666669</v>
      </c>
      <c r="I27" s="5"/>
      <c r="J27" s="9"/>
    </row>
    <row r="28" spans="1:1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10600</v>
      </c>
      <c r="J28" s="40" t="s">
        <v>32</v>
      </c>
      <c r="K28" s="30"/>
    </row>
    <row r="29" spans="1:1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7.5807525723270439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0.75807525723270441</v>
      </c>
      <c r="I31" s="44">
        <v>0.1</v>
      </c>
      <c r="J31" s="9"/>
    </row>
    <row r="32" spans="1:1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0.75807525723270441</v>
      </c>
      <c r="I32" s="44">
        <v>0.1</v>
      </c>
      <c r="J32" s="9"/>
    </row>
    <row r="33" spans="1:1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65</v>
      </c>
      <c r="B34" s="35"/>
      <c r="C34" s="35"/>
      <c r="D34" s="35"/>
      <c r="E34" s="35"/>
      <c r="F34" s="35"/>
      <c r="G34" s="24"/>
      <c r="H34" s="45">
        <f>SUM(H30:H32)</f>
        <v>9.0969030867924534</v>
      </c>
      <c r="I34" s="46">
        <f>I4</f>
        <v>0.32825471698113207</v>
      </c>
      <c r="J34" s="47">
        <f>SUM(H34:I34)</f>
        <v>9.425157803773585</v>
      </c>
    </row>
    <row r="35" spans="1:11" x14ac:dyDescent="0.25">
      <c r="A35" s="34" t="s">
        <v>66</v>
      </c>
      <c r="B35" s="35"/>
      <c r="C35" s="35"/>
      <c r="D35" s="35"/>
      <c r="E35" s="35"/>
      <c r="F35" s="35"/>
      <c r="G35" s="24"/>
      <c r="H35" s="45">
        <f>J34*D8</f>
        <v>499.53336360000003</v>
      </c>
      <c r="I35" s="5"/>
      <c r="J35" s="9"/>
    </row>
    <row r="36" spans="1:11" x14ac:dyDescent="0.25">
      <c r="A36" s="48" t="s">
        <v>67</v>
      </c>
      <c r="B36" s="49"/>
      <c r="C36" s="49"/>
      <c r="D36" s="49"/>
      <c r="E36" s="49"/>
      <c r="F36" s="49"/>
      <c r="G36" s="50"/>
      <c r="H36" s="51">
        <f>J34*I28</f>
        <v>99906.672720000002</v>
      </c>
      <c r="I36" s="52"/>
      <c r="J36" s="53"/>
      <c r="K36" s="30"/>
    </row>
    <row r="37" spans="1:11" ht="8.25" customHeight="1" x14ac:dyDescent="0.25"/>
    <row r="38" spans="1:11" x14ac:dyDescent="0.25">
      <c r="A38" s="1" t="s">
        <v>39</v>
      </c>
    </row>
    <row r="39" spans="1:11" x14ac:dyDescent="0.25">
      <c r="A39" s="1" t="s">
        <v>40</v>
      </c>
    </row>
    <row r="40" spans="1:11" x14ac:dyDescent="0.25">
      <c r="A40" s="1" t="s">
        <v>41</v>
      </c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</row>
    <row r="46" spans="1:11" x14ac:dyDescent="0.25">
      <c r="A46" s="60" t="s">
        <v>52</v>
      </c>
      <c r="B46" s="61"/>
      <c r="C46" s="62"/>
      <c r="D46" s="63">
        <f>D41*0.21</f>
        <v>510.87119999999993</v>
      </c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</row>
    <row r="48" spans="1:11" x14ac:dyDescent="0.25">
      <c r="A48" s="76"/>
      <c r="B48" s="72" t="s">
        <v>51</v>
      </c>
      <c r="C48" s="77" t="s">
        <v>174</v>
      </c>
      <c r="D48" s="78">
        <f>D47*12</f>
        <v>43334.852266666661</v>
      </c>
    </row>
    <row r="49" spans="1:5" x14ac:dyDescent="0.25">
      <c r="A49" s="201" t="s">
        <v>54</v>
      </c>
      <c r="B49" s="201"/>
      <c r="C49" s="201"/>
      <c r="D49" s="201"/>
      <c r="E49" s="201"/>
    </row>
    <row r="50" spans="1:5" x14ac:dyDescent="0.25">
      <c r="A50" s="201" t="s">
        <v>55</v>
      </c>
      <c r="B50" s="201"/>
      <c r="C50" s="201"/>
      <c r="D50" s="201"/>
      <c r="E50" s="201"/>
    </row>
    <row r="51" spans="1:5" x14ac:dyDescent="0.25">
      <c r="A51" s="201" t="s">
        <v>56</v>
      </c>
      <c r="B51" s="201" t="s">
        <v>68</v>
      </c>
      <c r="C51" s="202"/>
      <c r="D51" s="201"/>
      <c r="E51" s="201"/>
    </row>
    <row r="52" spans="1:5" x14ac:dyDescent="0.25">
      <c r="A52" s="201" t="s">
        <v>58</v>
      </c>
      <c r="B52" s="201"/>
      <c r="C52" s="201"/>
      <c r="D52" s="201"/>
      <c r="E52" s="20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I4" sqref="I4"/>
    </sheetView>
  </sheetViews>
  <sheetFormatPr defaultColWidth="8.5703125" defaultRowHeight="15" x14ac:dyDescent="0.25"/>
  <cols>
    <col min="1" max="1" width="11.28515625" style="82" customWidth="1"/>
    <col min="2" max="2" width="10.85546875" style="43" customWidth="1"/>
    <col min="3" max="3" width="11" style="43" customWidth="1"/>
    <col min="4" max="4" width="11.7109375" style="43" customWidth="1"/>
    <col min="6" max="6" width="9.5703125" style="43" customWidth="1"/>
    <col min="7" max="7" width="3.140625" style="43" customWidth="1"/>
    <col min="8" max="8" width="11.85546875" style="43" customWidth="1"/>
    <col min="9" max="9" width="8.5703125" style="43" bestFit="1" customWidth="1"/>
    <col min="10" max="10" width="8.140625" style="43" customWidth="1"/>
    <col min="11" max="11" width="10.5703125" style="43" customWidth="1"/>
  </cols>
  <sheetData>
    <row r="1" spans="1:10" s="2" customFormat="1" x14ac:dyDescent="0.25">
      <c r="A1" s="83"/>
      <c r="B1" s="2" t="s">
        <v>0</v>
      </c>
    </row>
    <row r="2" spans="1:10" s="2" customFormat="1" x14ac:dyDescent="0.25">
      <c r="A2" s="83"/>
    </row>
    <row r="3" spans="1:10" s="2" customFormat="1" x14ac:dyDescent="0.25">
      <c r="A3" s="191" t="s">
        <v>69</v>
      </c>
      <c r="B3" s="191"/>
      <c r="C3" s="191"/>
      <c r="D3" s="191"/>
      <c r="E3" s="191"/>
      <c r="F3" s="191"/>
      <c r="G3" s="191"/>
      <c r="H3" s="191"/>
      <c r="I3" s="191"/>
      <c r="J3" s="191"/>
    </row>
    <row r="4" spans="1:10" x14ac:dyDescent="0.25">
      <c r="A4" s="3" t="s">
        <v>2</v>
      </c>
      <c r="B4" s="123">
        <v>34795</v>
      </c>
      <c r="C4" s="5"/>
      <c r="D4" s="6" t="s">
        <v>3</v>
      </c>
      <c r="F4" s="189" t="s">
        <v>4</v>
      </c>
      <c r="G4" s="189"/>
      <c r="H4" s="189"/>
      <c r="I4" s="8">
        <f>B4/C10/D8/10</f>
        <v>0.32825471698113207</v>
      </c>
      <c r="J4" s="9"/>
    </row>
    <row r="5" spans="1:10" x14ac:dyDescent="0.25">
      <c r="A5" s="10"/>
      <c r="B5" s="11"/>
      <c r="C5" s="5"/>
      <c r="D5" s="12"/>
      <c r="E5" s="13"/>
      <c r="F5" s="190" t="s">
        <v>5</v>
      </c>
      <c r="G5" s="190"/>
      <c r="H5" s="190"/>
      <c r="I5" s="190"/>
      <c r="J5" s="190"/>
    </row>
    <row r="6" spans="1:10" x14ac:dyDescent="0.25">
      <c r="A6" s="186" t="s">
        <v>6</v>
      </c>
      <c r="B6" s="186"/>
      <c r="C6" s="186"/>
      <c r="D6" s="15">
        <v>0</v>
      </c>
      <c r="E6" s="13"/>
      <c r="F6" s="186" t="s">
        <v>7</v>
      </c>
      <c r="G6" s="186"/>
      <c r="H6" s="186"/>
      <c r="I6" s="81">
        <v>6</v>
      </c>
      <c r="J6" s="17">
        <f>D6/I6</f>
        <v>0</v>
      </c>
    </row>
    <row r="7" spans="1:10" x14ac:dyDescent="0.25">
      <c r="A7" s="186" t="s">
        <v>8</v>
      </c>
      <c r="B7" s="186"/>
      <c r="C7" s="186"/>
      <c r="D7" s="14">
        <v>53</v>
      </c>
      <c r="E7" s="5"/>
      <c r="F7" s="186" t="s">
        <v>9</v>
      </c>
      <c r="G7" s="186"/>
      <c r="H7" s="186"/>
      <c r="I7" s="81">
        <v>4.8</v>
      </c>
      <c r="J7" s="17">
        <f>D7/I7</f>
        <v>11.041666666666668</v>
      </c>
    </row>
    <row r="8" spans="1:10" x14ac:dyDescent="0.25">
      <c r="A8" s="186" t="s">
        <v>10</v>
      </c>
      <c r="B8" s="186"/>
      <c r="C8" s="186"/>
      <c r="D8" s="18">
        <f>SUM(D6:D7)</f>
        <v>53</v>
      </c>
      <c r="E8" s="5"/>
      <c r="F8" s="186" t="s">
        <v>11</v>
      </c>
      <c r="G8" s="186"/>
      <c r="H8" s="186"/>
      <c r="I8" s="16">
        <f>D8/J8</f>
        <v>4.8</v>
      </c>
      <c r="J8" s="17">
        <f>J6+J7</f>
        <v>11.041666666666668</v>
      </c>
    </row>
    <row r="9" spans="1:10" ht="6.75" customHeight="1" x14ac:dyDescent="0.25">
      <c r="A9" s="10"/>
      <c r="B9" s="5"/>
      <c r="C9"/>
      <c r="D9"/>
      <c r="E9" s="5"/>
      <c r="F9" s="1"/>
      <c r="G9" s="1"/>
      <c r="H9" s="1"/>
      <c r="I9" s="1"/>
      <c r="J9" s="9"/>
    </row>
    <row r="10" spans="1:10" s="84" customFormat="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0" x14ac:dyDescent="0.25">
      <c r="A11" s="10"/>
      <c r="B11" s="5"/>
      <c r="C11" s="19" t="s">
        <v>13</v>
      </c>
      <c r="D11" s="21" t="s">
        <v>14</v>
      </c>
      <c r="E11" s="22">
        <v>6.19</v>
      </c>
      <c r="F11" s="5"/>
      <c r="G11" s="5"/>
      <c r="H11" s="5"/>
      <c r="I11" s="5"/>
      <c r="J11" s="9"/>
    </row>
    <row r="12" spans="1:10" x14ac:dyDescent="0.25">
      <c r="A12" s="10"/>
      <c r="B12" s="5"/>
      <c r="C12" s="19" t="s">
        <v>15</v>
      </c>
      <c r="D12" s="23">
        <f>I8</f>
        <v>4.8</v>
      </c>
      <c r="E12" s="24" t="s">
        <v>16</v>
      </c>
      <c r="F12" s="5"/>
      <c r="G12" s="5"/>
      <c r="H12" s="5"/>
      <c r="I12" s="5"/>
      <c r="J12" s="9"/>
    </row>
    <row r="13" spans="1:10" s="84" customFormat="1" ht="6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0" s="2" customFormat="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0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0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13669.583333333336</v>
      </c>
      <c r="I17" s="5"/>
      <c r="J17" s="9"/>
      <c r="K17" s="30"/>
    </row>
    <row r="18" spans="1:11" x14ac:dyDescent="0.25">
      <c r="A18" s="10" t="s">
        <v>70</v>
      </c>
      <c r="B18" s="5"/>
      <c r="C18" s="31">
        <v>0.3</v>
      </c>
      <c r="D18" s="5" t="s">
        <v>71</v>
      </c>
      <c r="E18" s="5"/>
      <c r="F18" s="5"/>
      <c r="G18" s="5" t="s">
        <v>14</v>
      </c>
      <c r="H18" s="30">
        <f>H17*C18</f>
        <v>4100.8750000000009</v>
      </c>
      <c r="I18" s="5"/>
      <c r="J18" s="32">
        <f>H18/H17</f>
        <v>0.3</v>
      </c>
    </row>
    <row r="19" spans="1:11" x14ac:dyDescent="0.25">
      <c r="A19" s="10" t="s">
        <v>23</v>
      </c>
      <c r="B19" s="5"/>
      <c r="C19" s="31">
        <v>0.4</v>
      </c>
      <c r="D19" s="5" t="s">
        <v>71</v>
      </c>
      <c r="E19" s="5"/>
      <c r="F19" s="5"/>
      <c r="G19" s="5" t="s">
        <v>14</v>
      </c>
      <c r="H19" s="30">
        <f>H17*C19</f>
        <v>5467.8333333333348</v>
      </c>
      <c r="I19" s="5"/>
      <c r="J19" s="32">
        <f>H19/H17</f>
        <v>0.4</v>
      </c>
    </row>
    <row r="20" spans="1:11" x14ac:dyDescent="0.25">
      <c r="A20" s="10" t="s">
        <v>24</v>
      </c>
      <c r="B20" s="5"/>
      <c r="C20" s="31">
        <v>0.4</v>
      </c>
      <c r="D20" s="5" t="s">
        <v>71</v>
      </c>
      <c r="E20" s="5"/>
      <c r="F20" s="5"/>
      <c r="G20" s="5" t="s">
        <v>14</v>
      </c>
      <c r="H20" s="30">
        <f>H17*C20</f>
        <v>5467.8333333333348</v>
      </c>
      <c r="I20" s="5"/>
      <c r="J20" s="32">
        <f>H20/H17</f>
        <v>0.4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28706.125000000007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1" s="84" customFormat="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80355.977266666669</v>
      </c>
      <c r="I27" s="5"/>
      <c r="J27" s="9"/>
    </row>
    <row r="28" spans="1:1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5">
        <f>D7*C10</f>
        <v>10600</v>
      </c>
      <c r="J28" s="9" t="s">
        <v>32</v>
      </c>
      <c r="K28" s="30"/>
    </row>
    <row r="29" spans="1:11" s="84" customFormat="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7.5807525723270439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0.75807525723270441</v>
      </c>
      <c r="I31" s="44">
        <v>0.1</v>
      </c>
      <c r="J31" s="9"/>
    </row>
    <row r="32" spans="1:1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0.75807525723270441</v>
      </c>
      <c r="I32" s="44">
        <v>0.1</v>
      </c>
      <c r="J32" s="9"/>
    </row>
    <row r="33" spans="1:11" s="84" customFormat="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65</v>
      </c>
      <c r="B34" s="35"/>
      <c r="C34" s="35"/>
      <c r="D34" s="35"/>
      <c r="E34" s="35"/>
      <c r="F34" s="35"/>
      <c r="G34" s="24"/>
      <c r="H34" s="45">
        <f>SUM(H30:H32)</f>
        <v>9.0969030867924534</v>
      </c>
      <c r="I34" s="46">
        <f>I4</f>
        <v>0.32825471698113207</v>
      </c>
      <c r="J34" s="47">
        <f>SUM(H34:I34)</f>
        <v>9.425157803773585</v>
      </c>
    </row>
    <row r="35" spans="1:11" x14ac:dyDescent="0.25">
      <c r="A35" s="34" t="s">
        <v>72</v>
      </c>
      <c r="B35" s="35"/>
      <c r="C35" s="35"/>
      <c r="D35" s="35"/>
      <c r="E35" s="35"/>
      <c r="F35" s="35"/>
      <c r="G35" s="24"/>
      <c r="H35" s="45">
        <f>J34*D7</f>
        <v>499.53336360000003</v>
      </c>
      <c r="I35" s="5"/>
      <c r="J35" s="9"/>
    </row>
    <row r="36" spans="1:11" x14ac:dyDescent="0.25">
      <c r="A36" s="48" t="s">
        <v>73</v>
      </c>
      <c r="B36" s="49"/>
      <c r="C36" s="49"/>
      <c r="D36" s="49"/>
      <c r="E36" s="49"/>
      <c r="F36" s="49"/>
      <c r="G36" s="50"/>
      <c r="H36" s="51">
        <f>J34*I28</f>
        <v>99906.672720000002</v>
      </c>
      <c r="I36" s="52"/>
      <c r="J36" s="53"/>
      <c r="K36" s="30"/>
    </row>
    <row r="37" spans="1:11" s="84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s="82" customFormat="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</row>
    <row r="49" spans="1:10" s="82" customFormat="1" ht="12" x14ac:dyDescent="0.2">
      <c r="A49" s="201" t="s">
        <v>54</v>
      </c>
      <c r="B49" s="201"/>
      <c r="C49" s="201"/>
      <c r="D49" s="201"/>
      <c r="E49" s="201"/>
      <c r="F49" s="201"/>
      <c r="G49" s="201"/>
      <c r="H49" s="201"/>
      <c r="I49" s="201"/>
      <c r="J49" s="201"/>
    </row>
    <row r="50" spans="1:10" s="82" customFormat="1" ht="12" x14ac:dyDescent="0.2">
      <c r="A50" s="201" t="s">
        <v>55</v>
      </c>
      <c r="B50" s="201"/>
      <c r="C50" s="201"/>
      <c r="D50" s="201"/>
      <c r="E50" s="201"/>
      <c r="F50" s="201"/>
      <c r="G50" s="201"/>
      <c r="H50" s="201"/>
      <c r="I50" s="201"/>
      <c r="J50" s="201"/>
    </row>
    <row r="51" spans="1:10" s="82" customFormat="1" ht="12" x14ac:dyDescent="0.2">
      <c r="A51" s="201" t="s">
        <v>56</v>
      </c>
      <c r="B51" s="201" t="s">
        <v>74</v>
      </c>
      <c r="C51" s="202"/>
      <c r="D51" s="201"/>
      <c r="E51" s="201"/>
      <c r="F51" s="201"/>
      <c r="G51" s="201"/>
      <c r="H51" s="201"/>
      <c r="I51" s="201"/>
      <c r="J51" s="201"/>
    </row>
    <row r="52" spans="1:10" s="82" customFormat="1" ht="12" x14ac:dyDescent="0.2">
      <c r="A52" s="201" t="s">
        <v>58</v>
      </c>
      <c r="B52" s="201"/>
      <c r="C52" s="201"/>
      <c r="D52" s="201"/>
      <c r="E52" s="201"/>
      <c r="F52" s="201"/>
      <c r="G52" s="201"/>
      <c r="H52" s="201"/>
      <c r="I52" s="201"/>
      <c r="J52" s="201"/>
    </row>
  </sheetData>
  <mergeCells count="9">
    <mergeCell ref="A7:C7"/>
    <mergeCell ref="F7:H7"/>
    <mergeCell ref="A8:C8"/>
    <mergeCell ref="F8:H8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F5" sqref="F5:J5"/>
    </sheetView>
  </sheetViews>
  <sheetFormatPr defaultColWidth="8.5703125" defaultRowHeight="15" x14ac:dyDescent="0.25"/>
  <cols>
    <col min="1" max="1" width="11" style="82" customWidth="1"/>
    <col min="2" max="2" width="10.85546875" style="43" customWidth="1"/>
    <col min="3" max="3" width="10.28515625" style="43" customWidth="1"/>
    <col min="4" max="4" width="12.42578125" style="43" customWidth="1"/>
    <col min="6" max="6" width="9.5703125" style="43" customWidth="1"/>
    <col min="7" max="7" width="3.140625" style="43" customWidth="1"/>
    <col min="8" max="8" width="11.5703125" style="43" customWidth="1"/>
    <col min="9" max="9" width="8.5703125" style="43" bestFit="1" customWidth="1"/>
    <col min="10" max="10" width="8" style="43" customWidth="1"/>
    <col min="11" max="11" width="10.5703125" style="43" customWidth="1"/>
  </cols>
  <sheetData>
    <row r="1" spans="1:10" s="2" customFormat="1" x14ac:dyDescent="0.25">
      <c r="A1" s="187" t="s">
        <v>75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s="85" customFormat="1" ht="8.25" x14ac:dyDescent="0.15"/>
    <row r="3" spans="1:10" s="2" customFormat="1" x14ac:dyDescent="0.25">
      <c r="A3" s="191" t="s">
        <v>76</v>
      </c>
      <c r="B3" s="191"/>
      <c r="C3" s="191"/>
      <c r="D3" s="191"/>
      <c r="E3" s="191"/>
      <c r="F3" s="191"/>
      <c r="G3" s="191"/>
      <c r="H3" s="191"/>
      <c r="I3" s="191"/>
      <c r="J3" s="191"/>
    </row>
    <row r="4" spans="1:10" x14ac:dyDescent="0.25">
      <c r="A4" s="3" t="s">
        <v>2</v>
      </c>
      <c r="B4" s="123">
        <v>18248</v>
      </c>
      <c r="C4" s="5"/>
      <c r="D4" s="6" t="s">
        <v>77</v>
      </c>
      <c r="F4" s="189" t="s">
        <v>4</v>
      </c>
      <c r="G4" s="189"/>
      <c r="H4" s="189"/>
      <c r="I4" s="8">
        <f>B4/C10/D8/10</f>
        <v>0.11404999999999998</v>
      </c>
      <c r="J4" s="9"/>
    </row>
    <row r="5" spans="1:10" x14ac:dyDescent="0.25">
      <c r="A5" s="10"/>
      <c r="B5" s="11"/>
      <c r="C5" s="5"/>
      <c r="D5" s="12"/>
      <c r="E5" s="13"/>
      <c r="F5" s="190" t="s">
        <v>5</v>
      </c>
      <c r="G5" s="190"/>
      <c r="H5" s="190"/>
      <c r="I5" s="190"/>
      <c r="J5" s="190"/>
    </row>
    <row r="6" spans="1:10" x14ac:dyDescent="0.25">
      <c r="A6" s="192" t="s">
        <v>6</v>
      </c>
      <c r="B6" s="192"/>
      <c r="C6" s="192"/>
      <c r="D6" s="15">
        <v>7</v>
      </c>
      <c r="E6" s="13"/>
      <c r="F6" s="186" t="s">
        <v>7</v>
      </c>
      <c r="G6" s="186"/>
      <c r="H6" s="186"/>
      <c r="I6" s="81">
        <v>5.7</v>
      </c>
      <c r="J6" s="17">
        <f>D6/I6</f>
        <v>1.2280701754385965</v>
      </c>
    </row>
    <row r="7" spans="1:10" x14ac:dyDescent="0.25">
      <c r="A7" s="186" t="s">
        <v>8</v>
      </c>
      <c r="B7" s="186"/>
      <c r="C7" s="186"/>
      <c r="D7" s="14">
        <v>73</v>
      </c>
      <c r="E7" s="5"/>
      <c r="F7" s="186" t="s">
        <v>9</v>
      </c>
      <c r="G7" s="186"/>
      <c r="H7" s="186"/>
      <c r="I7" s="81">
        <v>3.9</v>
      </c>
      <c r="J7" s="17">
        <f>D7/I7</f>
        <v>18.717948717948719</v>
      </c>
    </row>
    <row r="8" spans="1:10" x14ac:dyDescent="0.25">
      <c r="A8" s="186" t="s">
        <v>10</v>
      </c>
      <c r="B8" s="186"/>
      <c r="C8" s="186"/>
      <c r="D8" s="18">
        <f>SUM(D6:D7)</f>
        <v>80</v>
      </c>
      <c r="E8" s="5"/>
      <c r="F8" s="186" t="s">
        <v>11</v>
      </c>
      <c r="G8" s="186"/>
      <c r="H8" s="186"/>
      <c r="I8" s="16">
        <f>D8/J8</f>
        <v>4.010825439783491</v>
      </c>
      <c r="J8" s="17">
        <f>J6+J7</f>
        <v>19.946018893387315</v>
      </c>
    </row>
    <row r="9" spans="1:10" x14ac:dyDescent="0.25">
      <c r="A9" s="10"/>
      <c r="B9" s="5"/>
      <c r="C9"/>
      <c r="D9"/>
      <c r="E9" s="5"/>
      <c r="F9" s="1"/>
      <c r="G9" s="1"/>
      <c r="H9" s="1"/>
      <c r="I9" s="1"/>
      <c r="J9" s="9"/>
    </row>
    <row r="10" spans="1:10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0" x14ac:dyDescent="0.25">
      <c r="A11" s="10"/>
      <c r="B11" s="5"/>
      <c r="C11" s="19" t="s">
        <v>13</v>
      </c>
      <c r="D11" s="21" t="s">
        <v>14</v>
      </c>
      <c r="E11" s="22">
        <v>6.19</v>
      </c>
      <c r="F11" s="5"/>
      <c r="G11" s="5"/>
      <c r="H11" s="5"/>
      <c r="I11" s="5"/>
      <c r="J11" s="9"/>
    </row>
    <row r="12" spans="1:10" x14ac:dyDescent="0.25">
      <c r="A12" s="10"/>
      <c r="B12" s="5"/>
      <c r="C12" s="19" t="s">
        <v>15</v>
      </c>
      <c r="D12" s="86">
        <f>I8</f>
        <v>4.010825439783491</v>
      </c>
      <c r="E12" s="24" t="s">
        <v>16</v>
      </c>
      <c r="F12" s="5"/>
      <c r="G12" s="5"/>
      <c r="H12" s="5"/>
      <c r="I12" s="5"/>
      <c r="J12" s="9"/>
    </row>
    <row r="13" spans="1:10" ht="7.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0" s="2" customFormat="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0" s="84" customFormat="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0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1" x14ac:dyDescent="0.25">
      <c r="A17" s="10" t="s">
        <v>78</v>
      </c>
      <c r="B17" s="5"/>
      <c r="C17" s="5"/>
      <c r="D17" s="5"/>
      <c r="E17" s="5"/>
      <c r="F17" s="5"/>
      <c r="G17" s="5" t="s">
        <v>14</v>
      </c>
      <c r="H17" s="29">
        <f>(I28/D12)*E11</f>
        <v>22532.518893387318</v>
      </c>
      <c r="I17" s="5"/>
      <c r="J17" s="9"/>
      <c r="K17" s="30"/>
    </row>
    <row r="18" spans="1:11" x14ac:dyDescent="0.25">
      <c r="A18" s="10" t="s">
        <v>21</v>
      </c>
      <c r="B18" s="5"/>
      <c r="C18" s="31">
        <v>0.15</v>
      </c>
      <c r="D18" s="5" t="s">
        <v>71</v>
      </c>
      <c r="E18" s="5"/>
      <c r="F18" s="5"/>
      <c r="G18" s="5" t="s">
        <v>14</v>
      </c>
      <c r="H18" s="30">
        <f>H17*C18</f>
        <v>3379.8778340080976</v>
      </c>
      <c r="I18" s="5"/>
      <c r="J18" s="32">
        <f>H18/H17</f>
        <v>0.15</v>
      </c>
    </row>
    <row r="19" spans="1:11" x14ac:dyDescent="0.25">
      <c r="A19" s="10" t="s">
        <v>23</v>
      </c>
      <c r="B19" s="5"/>
      <c r="C19" s="31">
        <v>0.2</v>
      </c>
      <c r="D19" s="5" t="s">
        <v>71</v>
      </c>
      <c r="E19" s="5"/>
      <c r="F19" s="5"/>
      <c r="G19" s="5" t="s">
        <v>14</v>
      </c>
      <c r="H19" s="30">
        <f>H17*C19</f>
        <v>4506.5037786774637</v>
      </c>
      <c r="I19" s="5"/>
      <c r="J19" s="32">
        <f>H19/H17</f>
        <v>0.2</v>
      </c>
    </row>
    <row r="20" spans="1:11" x14ac:dyDescent="0.25">
      <c r="A20" s="10" t="s">
        <v>24</v>
      </c>
      <c r="B20" s="5"/>
      <c r="C20" s="31">
        <v>0.2</v>
      </c>
      <c r="D20" s="5" t="s">
        <v>79</v>
      </c>
      <c r="E20" s="5"/>
      <c r="F20" s="5"/>
      <c r="G20" s="5" t="s">
        <v>14</v>
      </c>
      <c r="H20" s="30">
        <f>H17*C20</f>
        <v>4506.5037786774637</v>
      </c>
      <c r="I20" s="5"/>
      <c r="J20" s="32">
        <f>H20/H17</f>
        <v>0.2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34925.404284750344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80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81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1" s="82" customFormat="1" ht="8.25" customHeight="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86575.256551416998</v>
      </c>
      <c r="I27" s="5"/>
      <c r="J27" s="9"/>
    </row>
    <row r="28" spans="1:1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5">
        <f>D7*C10</f>
        <v>14600</v>
      </c>
      <c r="J28" s="9" t="s">
        <v>32</v>
      </c>
      <c r="K28" s="30"/>
    </row>
    <row r="29" spans="1:11" s="84" customFormat="1" ht="8.25" customHeight="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5.9298120925628082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0.59298120925628084</v>
      </c>
      <c r="I31" s="44">
        <v>0.1</v>
      </c>
      <c r="J31" s="9"/>
    </row>
    <row r="32" spans="1:1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0.59298120925628084</v>
      </c>
      <c r="I32" s="44">
        <v>0.1</v>
      </c>
      <c r="J32" s="9"/>
    </row>
    <row r="33" spans="1:1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82</v>
      </c>
      <c r="B34" s="35"/>
      <c r="C34" s="35"/>
      <c r="D34" s="35"/>
      <c r="E34" s="35"/>
      <c r="F34" s="35"/>
      <c r="G34" s="24"/>
      <c r="H34" s="45">
        <f>SUM(H30:H32)</f>
        <v>7.1157745110753696</v>
      </c>
      <c r="I34" s="46">
        <f>I4</f>
        <v>0.11404999999999998</v>
      </c>
      <c r="J34" s="47">
        <f>SUM(H34:I34)</f>
        <v>7.2298245110753694</v>
      </c>
    </row>
    <row r="35" spans="1:11" x14ac:dyDescent="0.25">
      <c r="A35" s="34" t="s">
        <v>83</v>
      </c>
      <c r="B35" s="35"/>
      <c r="C35" s="35"/>
      <c r="D35" s="35"/>
      <c r="E35" s="35"/>
      <c r="F35" s="35"/>
      <c r="G35" s="24"/>
      <c r="H35" s="45">
        <f>J34*D7</f>
        <v>527.77718930850199</v>
      </c>
      <c r="I35" s="5"/>
      <c r="J35" s="9"/>
    </row>
    <row r="36" spans="1:11" x14ac:dyDescent="0.25">
      <c r="A36" s="48" t="s">
        <v>84</v>
      </c>
      <c r="B36" s="49"/>
      <c r="C36" s="49"/>
      <c r="D36" s="49"/>
      <c r="E36" s="49"/>
      <c r="F36" s="49"/>
      <c r="G36" s="50"/>
      <c r="H36" s="51">
        <f>J34*I28</f>
        <v>105555.4378617004</v>
      </c>
      <c r="I36" s="52"/>
      <c r="J36" s="53"/>
      <c r="K36" s="30"/>
    </row>
    <row r="37" spans="1:11" s="84" customFormat="1" ht="9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s="82" customFormat="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</row>
    <row r="49" spans="1:10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s="82" customFormat="1" x14ac:dyDescent="0.25">
      <c r="A51" s="1" t="s">
        <v>56</v>
      </c>
      <c r="B51" s="1" t="s">
        <v>85</v>
      </c>
      <c r="C51" s="80"/>
      <c r="D51" s="1"/>
      <c r="E51" s="1"/>
      <c r="F51" s="1"/>
      <c r="G51" s="1"/>
      <c r="H51" s="1"/>
      <c r="I51" s="1"/>
      <c r="J51" s="1"/>
    </row>
    <row r="52" spans="1:10" s="82" customFormat="1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52"/>
  <sheetViews>
    <sheetView zoomScaleNormal="100" workbookViewId="0">
      <selection activeCell="H36" sqref="H36"/>
    </sheetView>
  </sheetViews>
  <sheetFormatPr defaultColWidth="8.5703125" defaultRowHeight="15" x14ac:dyDescent="0.25"/>
  <cols>
    <col min="1" max="1" width="11.5703125" style="43" customWidth="1"/>
    <col min="2" max="2" width="10.85546875" style="43" customWidth="1"/>
    <col min="3" max="3" width="9.42578125" style="43" customWidth="1"/>
    <col min="4" max="4" width="10.28515625" style="43" customWidth="1"/>
    <col min="6" max="6" width="11.7109375" style="43" customWidth="1"/>
    <col min="7" max="7" width="3.5703125" style="43" customWidth="1"/>
    <col min="8" max="8" width="10.5703125" style="43" customWidth="1"/>
    <col min="9" max="9" width="8.5703125" style="43" bestFit="1" customWidth="1"/>
    <col min="10" max="10" width="7.85546875" style="43" customWidth="1"/>
    <col min="16375" max="16384" width="11.5703125" style="43" customWidth="1"/>
  </cols>
  <sheetData>
    <row r="1" spans="1:11" s="2" customFormat="1" x14ac:dyDescent="0.25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43"/>
    </row>
    <row r="2" spans="1:11" s="85" customFormat="1" ht="9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43"/>
    </row>
    <row r="3" spans="1:11" s="2" customFormat="1" x14ac:dyDescent="0.25">
      <c r="A3" s="188" t="s">
        <v>86</v>
      </c>
      <c r="B3" s="188"/>
      <c r="C3" s="188"/>
      <c r="D3" s="188"/>
      <c r="E3" s="188"/>
      <c r="F3" s="188"/>
      <c r="G3" s="188"/>
      <c r="H3" s="188"/>
      <c r="I3" s="188"/>
      <c r="J3" s="188"/>
      <c r="K3" s="43"/>
    </row>
    <row r="4" spans="1:11" x14ac:dyDescent="0.25">
      <c r="A4" s="3" t="s">
        <v>2</v>
      </c>
      <c r="B4" s="123">
        <v>34795</v>
      </c>
      <c r="C4" s="5"/>
      <c r="D4" s="6" t="s">
        <v>3</v>
      </c>
      <c r="F4" s="189" t="s">
        <v>4</v>
      </c>
      <c r="G4" s="189"/>
      <c r="H4" s="189"/>
      <c r="I4" s="8">
        <f>B4/C10/D8/10</f>
        <v>0.25584558823529413</v>
      </c>
      <c r="J4" s="9"/>
    </row>
    <row r="5" spans="1:11" x14ac:dyDescent="0.25">
      <c r="A5" s="10"/>
      <c r="B5" s="11"/>
      <c r="C5" s="5"/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86" t="s">
        <v>6</v>
      </c>
      <c r="B6" s="186"/>
      <c r="C6" s="186"/>
      <c r="D6" s="15">
        <v>28.8</v>
      </c>
      <c r="E6" s="13"/>
      <c r="F6" s="186" t="s">
        <v>7</v>
      </c>
      <c r="G6" s="186"/>
      <c r="H6" s="186"/>
      <c r="I6" s="81">
        <v>6</v>
      </c>
      <c r="J6" s="17">
        <f>D6/I6</f>
        <v>4.8</v>
      </c>
    </row>
    <row r="7" spans="1:11" x14ac:dyDescent="0.25">
      <c r="A7" s="186" t="s">
        <v>8</v>
      </c>
      <c r="B7" s="186"/>
      <c r="C7" s="186"/>
      <c r="D7" s="14">
        <v>39.200000000000003</v>
      </c>
      <c r="E7" s="5"/>
      <c r="F7" s="186" t="s">
        <v>9</v>
      </c>
      <c r="G7" s="186"/>
      <c r="H7" s="186"/>
      <c r="I7" s="81">
        <v>4.8</v>
      </c>
      <c r="J7" s="17">
        <f>D7/I7</f>
        <v>8.1666666666666679</v>
      </c>
    </row>
    <row r="8" spans="1:11" x14ac:dyDescent="0.25">
      <c r="A8" s="186" t="s">
        <v>10</v>
      </c>
      <c r="B8" s="186"/>
      <c r="C8" s="186"/>
      <c r="D8" s="18">
        <f>SUM(D6:D7)</f>
        <v>68</v>
      </c>
      <c r="E8" s="5"/>
      <c r="F8" s="186" t="s">
        <v>11</v>
      </c>
      <c r="G8" s="186"/>
      <c r="H8" s="186"/>
      <c r="I8" s="16">
        <f>D8/J8</f>
        <v>5.2442159383033413</v>
      </c>
      <c r="J8" s="17">
        <f>J6+J7</f>
        <v>12.966666666666669</v>
      </c>
    </row>
    <row r="9" spans="1:11" ht="8.25" customHeight="1" x14ac:dyDescent="0.25">
      <c r="A9" s="10"/>
      <c r="B9" s="5"/>
      <c r="C9"/>
      <c r="D9"/>
      <c r="E9" s="5"/>
      <c r="F9" s="1"/>
      <c r="G9" s="1"/>
      <c r="H9" s="1"/>
      <c r="I9" s="1"/>
      <c r="J9" s="9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6.19</v>
      </c>
      <c r="F11" s="5"/>
      <c r="G11" s="5"/>
      <c r="H11" s="5"/>
      <c r="I11" s="5"/>
      <c r="J11" s="9"/>
    </row>
    <row r="12" spans="1:11" s="84" customFormat="1" x14ac:dyDescent="0.25">
      <c r="A12" s="10"/>
      <c r="B12" s="5"/>
      <c r="C12" s="19" t="s">
        <v>15</v>
      </c>
      <c r="D12" s="86">
        <f>I8</f>
        <v>5.2442159383033413</v>
      </c>
      <c r="E12" s="24" t="s">
        <v>16</v>
      </c>
      <c r="F12" s="5"/>
      <c r="G12" s="5"/>
      <c r="H12" s="5"/>
      <c r="I12" s="5"/>
      <c r="J12" s="9"/>
      <c r="K12" s="43"/>
    </row>
    <row r="13" spans="1:11" s="2" customFormat="1" ht="9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  <c r="K13" s="43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1" x14ac:dyDescent="0.25">
      <c r="A17" s="10" t="s">
        <v>87</v>
      </c>
      <c r="B17" s="5"/>
      <c r="C17" s="5"/>
      <c r="D17" s="5"/>
      <c r="E17" s="5"/>
      <c r="F17" s="5"/>
      <c r="G17" s="5" t="s">
        <v>14</v>
      </c>
      <c r="H17" s="29">
        <f>(I28/D12)*E11</f>
        <v>16052.733333333335</v>
      </c>
      <c r="I17" s="5"/>
      <c r="J17" s="9"/>
    </row>
    <row r="18" spans="1:11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4815.8200000000006</v>
      </c>
      <c r="I18" s="5"/>
      <c r="J18" s="32">
        <f>H18/H17</f>
        <v>0.3</v>
      </c>
    </row>
    <row r="19" spans="1:11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6421.0933333333342</v>
      </c>
      <c r="I19" s="5"/>
      <c r="J19" s="32">
        <f>H19/H17</f>
        <v>0.4</v>
      </c>
    </row>
    <row r="20" spans="1:11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6421.0933333333342</v>
      </c>
      <c r="I20" s="5"/>
      <c r="J20" s="32">
        <f>H20/H17</f>
        <v>0.4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33710.740000000005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s="82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  <c r="K25" s="43"/>
    </row>
    <row r="26" spans="1:11" ht="7.5" customHeight="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85360.592266666674</v>
      </c>
      <c r="I27" s="5"/>
      <c r="J27" s="9"/>
    </row>
    <row r="28" spans="1:11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13600</v>
      </c>
      <c r="J28" s="40" t="s">
        <v>32</v>
      </c>
      <c r="K28" s="43"/>
    </row>
    <row r="29" spans="1:1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6.2765141372549023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0.62765141372549027</v>
      </c>
      <c r="I31" s="44">
        <v>0.1</v>
      </c>
      <c r="J31" s="9"/>
    </row>
    <row r="32" spans="1:11" s="84" customFormat="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0.62765141372549027</v>
      </c>
      <c r="I32" s="44">
        <v>0.1</v>
      </c>
      <c r="J32" s="9"/>
      <c r="K32" s="43"/>
    </row>
    <row r="33" spans="1:11" ht="7.5" customHeight="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7.5318169647058832</v>
      </c>
      <c r="I34" s="46">
        <f>I4</f>
        <v>0.25584558823529413</v>
      </c>
      <c r="J34" s="47">
        <f>SUM(H34:I34)</f>
        <v>7.7876625529411774</v>
      </c>
    </row>
    <row r="35" spans="1:1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529.56105360000004</v>
      </c>
      <c r="I35" s="5"/>
      <c r="J35" s="9"/>
    </row>
    <row r="36" spans="1:11" s="84" customFormat="1" x14ac:dyDescent="0.25">
      <c r="A36" s="48" t="s">
        <v>38</v>
      </c>
      <c r="B36" s="49"/>
      <c r="C36" s="49"/>
      <c r="D36" s="49"/>
      <c r="E36" s="49"/>
      <c r="F36" s="49"/>
      <c r="G36" s="50"/>
      <c r="H36" s="129">
        <f>J34*I28</f>
        <v>105912.21072000002</v>
      </c>
      <c r="I36" s="52"/>
      <c r="J36" s="53"/>
      <c r="K36" s="43"/>
    </row>
    <row r="37" spans="1:11" s="82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43"/>
    </row>
    <row r="38" spans="1:1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  <c r="K38" s="43"/>
    </row>
    <row r="39" spans="1:1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43"/>
    </row>
    <row r="40" spans="1:1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s="82" customFormat="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  <c r="K48" s="43"/>
    </row>
    <row r="49" spans="1:11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  <c r="K49" s="43"/>
    </row>
    <row r="50" spans="1:11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  <c r="K50" s="43"/>
    </row>
    <row r="51" spans="1:11" s="82" customFormat="1" x14ac:dyDescent="0.25">
      <c r="A51" s="79" t="s">
        <v>56</v>
      </c>
      <c r="B51" s="1" t="s">
        <v>88</v>
      </c>
      <c r="C51" s="80"/>
      <c r="D51" s="1"/>
      <c r="E51" s="1"/>
      <c r="F51" s="1"/>
      <c r="G51" s="1"/>
      <c r="H51" s="1"/>
      <c r="I51" s="1"/>
      <c r="J51" s="1"/>
      <c r="K51" s="43"/>
    </row>
    <row r="52" spans="1:11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52"/>
  <sheetViews>
    <sheetView topLeftCell="A7" zoomScaleNormal="100" workbookViewId="0">
      <selection activeCell="I29" sqref="I29"/>
    </sheetView>
  </sheetViews>
  <sheetFormatPr defaultColWidth="8.5703125" defaultRowHeight="15" x14ac:dyDescent="0.25"/>
  <cols>
    <col min="1" max="1" width="11.28515625" style="43" customWidth="1"/>
    <col min="2" max="2" width="11" style="43" customWidth="1"/>
    <col min="3" max="3" width="9" style="43" customWidth="1"/>
    <col min="4" max="4" width="11.140625" style="43" customWidth="1"/>
    <col min="6" max="6" width="11" style="43" customWidth="1"/>
    <col min="7" max="7" width="2.7109375" style="43" customWidth="1"/>
    <col min="8" max="8" width="11.5703125" style="43" customWidth="1"/>
    <col min="9" max="9" width="8.5703125" style="43" bestFit="1" customWidth="1"/>
    <col min="10" max="10" width="7.42578125" style="43" customWidth="1"/>
    <col min="16375" max="16384" width="11.5703125" style="43" customWidth="1"/>
  </cols>
  <sheetData>
    <row r="1" spans="1:11" s="2" customFormat="1" x14ac:dyDescent="0.25">
      <c r="A1" s="187" t="s">
        <v>75</v>
      </c>
      <c r="B1" s="187"/>
      <c r="C1" s="187"/>
      <c r="D1" s="187"/>
      <c r="E1" s="187"/>
      <c r="F1" s="187"/>
      <c r="G1" s="187"/>
      <c r="H1" s="187"/>
      <c r="I1" s="187"/>
      <c r="J1" s="187"/>
      <c r="K1" s="43"/>
    </row>
    <row r="2" spans="1:11" s="85" customFormat="1" ht="7.5" customHeight="1" x14ac:dyDescent="0.25">
      <c r="K2" s="43"/>
    </row>
    <row r="3" spans="1:11" s="2" customFormat="1" x14ac:dyDescent="0.25">
      <c r="A3" s="191" t="s">
        <v>89</v>
      </c>
      <c r="B3" s="191"/>
      <c r="C3" s="191"/>
      <c r="D3" s="191"/>
      <c r="E3" s="191"/>
      <c r="F3" s="191"/>
      <c r="G3" s="191"/>
      <c r="H3" s="191"/>
      <c r="I3" s="191"/>
      <c r="J3" s="191"/>
      <c r="K3" s="43"/>
    </row>
    <row r="4" spans="1:11" x14ac:dyDescent="0.25">
      <c r="A4" s="3" t="s">
        <v>2</v>
      </c>
      <c r="B4" s="123">
        <v>18248</v>
      </c>
      <c r="C4" s="5"/>
      <c r="D4" s="6" t="s">
        <v>77</v>
      </c>
      <c r="F4" s="189" t="s">
        <v>4</v>
      </c>
      <c r="G4" s="189"/>
      <c r="H4" s="189"/>
      <c r="I4" s="8">
        <f>B4/C10/D8/10</f>
        <v>0.13824242424242422</v>
      </c>
      <c r="J4" s="9"/>
    </row>
    <row r="5" spans="1:11" x14ac:dyDescent="0.25">
      <c r="A5" s="10"/>
      <c r="B5" s="11"/>
      <c r="C5" s="5"/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93" t="s">
        <v>6</v>
      </c>
      <c r="B6" s="193"/>
      <c r="C6" s="193"/>
      <c r="D6" s="87">
        <v>24</v>
      </c>
      <c r="E6" s="13"/>
      <c r="F6" s="186" t="s">
        <v>7</v>
      </c>
      <c r="G6" s="186"/>
      <c r="H6" s="186"/>
      <c r="I6" s="81">
        <v>5.7</v>
      </c>
      <c r="J6" s="17">
        <f>D6/I6</f>
        <v>4.2105263157894735</v>
      </c>
    </row>
    <row r="7" spans="1:11" x14ac:dyDescent="0.25">
      <c r="A7" s="193" t="s">
        <v>8</v>
      </c>
      <c r="B7" s="193"/>
      <c r="C7" s="193"/>
      <c r="D7" s="56">
        <v>42</v>
      </c>
      <c r="E7" s="5"/>
      <c r="F7" s="186" t="s">
        <v>9</v>
      </c>
      <c r="G7" s="186"/>
      <c r="H7" s="186"/>
      <c r="I7" s="81">
        <v>3.9</v>
      </c>
      <c r="J7" s="17">
        <f>D7/I7</f>
        <v>10.76923076923077</v>
      </c>
    </row>
    <row r="8" spans="1:11" x14ac:dyDescent="0.25">
      <c r="A8" s="193" t="s">
        <v>10</v>
      </c>
      <c r="B8" s="193"/>
      <c r="C8" s="193"/>
      <c r="D8" s="56">
        <f>SUM(D6:D7)</f>
        <v>66</v>
      </c>
      <c r="E8" s="5"/>
      <c r="F8" s="186" t="s">
        <v>11</v>
      </c>
      <c r="G8" s="186"/>
      <c r="H8" s="186"/>
      <c r="I8" s="16">
        <f>D8/J8</f>
        <v>4.4059459459459465</v>
      </c>
      <c r="J8" s="17">
        <f>J6+J7</f>
        <v>14.979757085020243</v>
      </c>
    </row>
    <row r="9" spans="1:11" s="84" customFormat="1" x14ac:dyDescent="0.25">
      <c r="A9" s="10"/>
      <c r="B9" s="5"/>
      <c r="C9"/>
      <c r="D9"/>
      <c r="E9" s="5"/>
      <c r="F9" s="1"/>
      <c r="G9" s="1"/>
      <c r="H9" s="1"/>
      <c r="I9" s="1"/>
      <c r="J9" s="9"/>
      <c r="K9" s="43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6.19</v>
      </c>
      <c r="F11" s="5"/>
      <c r="G11" s="5"/>
      <c r="H11" s="5"/>
      <c r="I11" s="5"/>
      <c r="J11" s="9"/>
    </row>
    <row r="12" spans="1:11" s="84" customFormat="1" x14ac:dyDescent="0.25">
      <c r="A12" s="10"/>
      <c r="B12" s="5"/>
      <c r="C12" s="19" t="s">
        <v>15</v>
      </c>
      <c r="D12" s="86">
        <f>I8</f>
        <v>4.4059459459459465</v>
      </c>
      <c r="E12" s="24" t="s">
        <v>16</v>
      </c>
      <c r="F12" s="5"/>
      <c r="G12" s="5"/>
      <c r="H12" s="5"/>
      <c r="I12" s="5"/>
      <c r="J12" s="9"/>
      <c r="K12" s="43"/>
    </row>
    <row r="13" spans="1:11" s="2" customFormat="1" ht="8.2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  <c r="K13" s="43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11" x14ac:dyDescent="0.25">
      <c r="A17" s="10" t="s">
        <v>78</v>
      </c>
      <c r="B17" s="5"/>
      <c r="C17" s="5"/>
      <c r="D17" s="5"/>
      <c r="E17" s="5"/>
      <c r="F17" s="5"/>
      <c r="G17" s="5" t="s">
        <v>14</v>
      </c>
      <c r="H17" s="29">
        <f>(I28/D12)*E11</f>
        <v>11801.324990798674</v>
      </c>
      <c r="I17" s="5"/>
      <c r="J17" s="9"/>
    </row>
    <row r="18" spans="1:11" x14ac:dyDescent="0.25">
      <c r="A18" s="10" t="s">
        <v>21</v>
      </c>
      <c r="B18" s="5"/>
      <c r="C18" s="31">
        <v>0.15</v>
      </c>
      <c r="D18" s="5" t="s">
        <v>90</v>
      </c>
      <c r="E18" s="5"/>
      <c r="F18" s="5"/>
      <c r="G18" s="5" t="s">
        <v>14</v>
      </c>
      <c r="H18" s="30">
        <f>H17*C18</f>
        <v>1770.1987486198011</v>
      </c>
      <c r="I18" s="5"/>
      <c r="J18" s="32">
        <f>H18/H17</f>
        <v>0.15</v>
      </c>
    </row>
    <row r="19" spans="1:11" x14ac:dyDescent="0.25">
      <c r="A19" s="10" t="s">
        <v>23</v>
      </c>
      <c r="B19" s="5"/>
      <c r="C19" s="31">
        <v>0.2</v>
      </c>
      <c r="D19" s="5" t="s">
        <v>90</v>
      </c>
      <c r="E19" s="5"/>
      <c r="F19" s="5"/>
      <c r="G19" s="5" t="s">
        <v>14</v>
      </c>
      <c r="H19" s="30">
        <f>H17*C19</f>
        <v>2360.2649981597347</v>
      </c>
      <c r="I19" s="5"/>
      <c r="J19" s="32">
        <f>H19/H17</f>
        <v>0.19999999999999998</v>
      </c>
    </row>
    <row r="20" spans="1:11" x14ac:dyDescent="0.25">
      <c r="A20" s="10" t="s">
        <v>24</v>
      </c>
      <c r="B20" s="5"/>
      <c r="C20" s="31">
        <v>0.2</v>
      </c>
      <c r="D20" s="5" t="s">
        <v>91</v>
      </c>
      <c r="E20" s="5"/>
      <c r="F20" s="5"/>
      <c r="G20" s="5" t="s">
        <v>14</v>
      </c>
      <c r="H20" s="30">
        <f>H17*C20</f>
        <v>2360.2649981597347</v>
      </c>
      <c r="I20" s="5"/>
      <c r="J20" s="32">
        <f>H20/H17</f>
        <v>0.19999999999999998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18292.053735737943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80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81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s="82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  <c r="K25" s="43"/>
    </row>
    <row r="26" spans="1:11" ht="9" customHeight="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69941.906002404605</v>
      </c>
      <c r="I27" s="5"/>
      <c r="J27" s="9"/>
    </row>
    <row r="28" spans="1:11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5">
        <f>D7*C10</f>
        <v>8400</v>
      </c>
      <c r="J28" s="9" t="s">
        <v>32</v>
      </c>
      <c r="K28" s="43"/>
    </row>
    <row r="29" spans="1:1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8.3264173812386435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0.83264173812386444</v>
      </c>
      <c r="I31" s="44">
        <v>0.1</v>
      </c>
      <c r="J31" s="9"/>
    </row>
    <row r="32" spans="1:1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0.83264173812386444</v>
      </c>
      <c r="I32" s="44">
        <v>0.1</v>
      </c>
      <c r="J32" s="9"/>
    </row>
    <row r="33" spans="1:1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82</v>
      </c>
      <c r="B34" s="35"/>
      <c r="C34" s="35"/>
      <c r="D34" s="35"/>
      <c r="E34" s="35"/>
      <c r="F34" s="35"/>
      <c r="G34" s="24"/>
      <c r="H34" s="45">
        <f>SUM(H30:H32)</f>
        <v>9.9917008574863733</v>
      </c>
      <c r="I34" s="46">
        <f>I4</f>
        <v>0.13824242424242422</v>
      </c>
      <c r="J34" s="47">
        <f>SUM(H34:I34)</f>
        <v>10.129943281728798</v>
      </c>
    </row>
    <row r="35" spans="1:11" x14ac:dyDescent="0.25">
      <c r="A35" s="34" t="s">
        <v>83</v>
      </c>
      <c r="B35" s="35"/>
      <c r="C35" s="35"/>
      <c r="D35" s="35"/>
      <c r="E35" s="35"/>
      <c r="F35" s="35"/>
      <c r="G35" s="24"/>
      <c r="H35" s="45">
        <f>J34*D7</f>
        <v>425.45761783260951</v>
      </c>
      <c r="I35" s="5"/>
      <c r="J35" s="9"/>
    </row>
    <row r="36" spans="1:11" s="84" customFormat="1" x14ac:dyDescent="0.25">
      <c r="A36" s="48" t="s">
        <v>84</v>
      </c>
      <c r="B36" s="49"/>
      <c r="C36" s="49"/>
      <c r="D36" s="49"/>
      <c r="E36" s="49"/>
      <c r="F36" s="49"/>
      <c r="G36" s="50"/>
      <c r="H36" s="51">
        <f>J34*I28</f>
        <v>85091.523566521893</v>
      </c>
      <c r="I36" s="52"/>
      <c r="J36" s="53"/>
      <c r="K36" s="43"/>
    </row>
    <row r="37" spans="1:11" s="82" customFormat="1" ht="8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43"/>
    </row>
    <row r="38" spans="1:1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  <c r="K38" s="43"/>
    </row>
    <row r="39" spans="1:1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43"/>
    </row>
    <row r="40" spans="1:1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s="82" customFormat="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  <c r="K48" s="43"/>
    </row>
    <row r="49" spans="1:11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  <c r="K49" s="43"/>
    </row>
    <row r="50" spans="1:11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  <c r="K50" s="43"/>
    </row>
    <row r="51" spans="1:11" s="82" customFormat="1" x14ac:dyDescent="0.25">
      <c r="A51" s="1" t="s">
        <v>56</v>
      </c>
      <c r="B51" s="1" t="s">
        <v>92</v>
      </c>
      <c r="C51" s="80"/>
      <c r="D51" s="1"/>
      <c r="E51" s="1"/>
      <c r="F51" s="1"/>
      <c r="G51" s="1"/>
      <c r="H51" s="1"/>
      <c r="I51" s="1"/>
      <c r="J51" s="1"/>
      <c r="K51" s="43"/>
    </row>
    <row r="52" spans="1:11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52"/>
  <sheetViews>
    <sheetView zoomScaleNormal="100" workbookViewId="0">
      <selection activeCell="D48" sqref="D48"/>
    </sheetView>
  </sheetViews>
  <sheetFormatPr defaultColWidth="8.5703125" defaultRowHeight="15" x14ac:dyDescent="0.25"/>
  <cols>
    <col min="1" max="1" width="11.140625" style="43" customWidth="1"/>
    <col min="2" max="2" width="11.7109375" style="43" customWidth="1"/>
    <col min="3" max="3" width="10.140625" style="43" customWidth="1"/>
    <col min="4" max="4" width="9.85546875" style="43" customWidth="1"/>
    <col min="6" max="6" width="10.140625" style="43" customWidth="1"/>
    <col min="7" max="7" width="3.42578125" style="43" customWidth="1"/>
    <col min="8" max="8" width="11.5703125" style="43" bestFit="1" customWidth="1"/>
    <col min="9" max="9" width="8.5703125" style="43" bestFit="1" customWidth="1"/>
    <col min="10" max="10" width="8" style="43" customWidth="1"/>
    <col min="16364" max="16384" width="11.5703125" style="43" customWidth="1"/>
  </cols>
  <sheetData>
    <row r="1" spans="1:42" s="2" customFormat="1" x14ac:dyDescent="0.25">
      <c r="A1" s="187" t="s">
        <v>93</v>
      </c>
      <c r="B1" s="187"/>
      <c r="C1" s="187"/>
      <c r="D1" s="187"/>
      <c r="E1" s="187"/>
      <c r="F1" s="187"/>
      <c r="G1" s="187"/>
      <c r="H1" s="187"/>
      <c r="I1" s="187"/>
      <c r="J1" s="187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</row>
    <row r="2" spans="1:42" s="85" customFormat="1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</row>
    <row r="3" spans="1:42" s="2" customFormat="1" x14ac:dyDescent="0.25">
      <c r="A3" s="188" t="s">
        <v>94</v>
      </c>
      <c r="B3" s="188"/>
      <c r="C3" s="188"/>
      <c r="D3" s="188"/>
      <c r="E3" s="188"/>
      <c r="F3" s="188"/>
      <c r="G3" s="188"/>
      <c r="H3" s="188"/>
      <c r="I3" s="188"/>
      <c r="J3" s="188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</row>
    <row r="4" spans="1:42" x14ac:dyDescent="0.25">
      <c r="A4" s="3" t="s">
        <v>2</v>
      </c>
      <c r="B4" s="88">
        <v>45868</v>
      </c>
      <c r="C4" s="5"/>
      <c r="D4" s="6" t="s">
        <v>77</v>
      </c>
      <c r="F4" s="189" t="s">
        <v>4</v>
      </c>
      <c r="G4" s="189"/>
      <c r="H4" s="189"/>
      <c r="I4" s="8">
        <f>B4/C10/D8/10</f>
        <v>0.33726470588235291</v>
      </c>
      <c r="J4" s="9"/>
    </row>
    <row r="5" spans="1:42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42" x14ac:dyDescent="0.25">
      <c r="A6" s="186" t="s">
        <v>6</v>
      </c>
      <c r="B6" s="186"/>
      <c r="C6" s="186"/>
      <c r="D6" s="15">
        <v>20</v>
      </c>
      <c r="E6" s="13"/>
      <c r="F6" s="186" t="s">
        <v>7</v>
      </c>
      <c r="G6" s="186"/>
      <c r="H6" s="186"/>
      <c r="I6" s="18">
        <v>4.5</v>
      </c>
      <c r="J6" s="17">
        <f>D6/I6</f>
        <v>4.4444444444444446</v>
      </c>
    </row>
    <row r="7" spans="1:42" x14ac:dyDescent="0.25">
      <c r="A7" s="186" t="s">
        <v>8</v>
      </c>
      <c r="B7" s="186"/>
      <c r="C7" s="186"/>
      <c r="D7" s="14">
        <v>48</v>
      </c>
      <c r="E7" s="5"/>
      <c r="F7" s="186" t="s">
        <v>9</v>
      </c>
      <c r="G7" s="186"/>
      <c r="H7" s="186"/>
      <c r="I7" s="18">
        <v>3.3</v>
      </c>
      <c r="J7" s="17">
        <f>D7/I7</f>
        <v>14.545454545454547</v>
      </c>
    </row>
    <row r="8" spans="1:42" x14ac:dyDescent="0.25">
      <c r="A8" s="186" t="s">
        <v>10</v>
      </c>
      <c r="B8" s="186"/>
      <c r="C8" s="186"/>
      <c r="D8" s="18">
        <f>SUM(D6:D7)</f>
        <v>68</v>
      </c>
      <c r="E8" s="5"/>
      <c r="F8" s="186" t="s">
        <v>11</v>
      </c>
      <c r="G8" s="186"/>
      <c r="H8" s="186"/>
      <c r="I8" s="16">
        <f>D8/J8</f>
        <v>3.5808510638297872</v>
      </c>
      <c r="J8" s="17">
        <f>J6+J7</f>
        <v>18.98989898989899</v>
      </c>
    </row>
    <row r="9" spans="1:42" s="84" customFormat="1" ht="7.5" customHeight="1" x14ac:dyDescent="0.25">
      <c r="A9" s="10"/>
      <c r="B9" s="5"/>
      <c r="C9"/>
      <c r="D9"/>
      <c r="E9" s="5"/>
      <c r="F9" s="1"/>
      <c r="G9" s="1"/>
      <c r="H9" s="1"/>
      <c r="I9" s="1"/>
      <c r="J9" s="9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</row>
    <row r="10" spans="1:42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42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42" s="84" customFormat="1" x14ac:dyDescent="0.25">
      <c r="A12" s="10"/>
      <c r="B12" s="5"/>
      <c r="C12" s="19" t="s">
        <v>15</v>
      </c>
      <c r="D12" s="86">
        <f>I8</f>
        <v>3.5808510638297872</v>
      </c>
      <c r="E12" s="24" t="s">
        <v>16</v>
      </c>
      <c r="F12" s="5"/>
      <c r="G12" s="5"/>
      <c r="H12" s="5"/>
      <c r="I12" s="5"/>
      <c r="J12" s="9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</row>
    <row r="13" spans="1:42" s="2" customFormat="1" ht="7.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</row>
    <row r="14" spans="1:42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42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42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</row>
    <row r="17" spans="1:42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23129.696969696972</v>
      </c>
      <c r="I17" s="5"/>
      <c r="J17" s="9"/>
    </row>
    <row r="18" spans="1:42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6938.909090909091</v>
      </c>
      <c r="I18" s="5"/>
      <c r="J18" s="32">
        <f>H18/H17</f>
        <v>0.3</v>
      </c>
    </row>
    <row r="19" spans="1:42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9251.8787878787898</v>
      </c>
      <c r="I19" s="5"/>
      <c r="J19" s="32">
        <f>H19/H17</f>
        <v>0.4</v>
      </c>
    </row>
    <row r="20" spans="1:42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9251.8787878787898</v>
      </c>
      <c r="I20" s="5"/>
      <c r="J20" s="32">
        <f>H20/H17</f>
        <v>0.4</v>
      </c>
    </row>
    <row r="21" spans="1:42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48572.363636363647</v>
      </c>
      <c r="I21" s="5"/>
      <c r="J21" s="9"/>
    </row>
    <row r="22" spans="1:42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42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42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42" s="84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</row>
    <row r="26" spans="1:42" ht="6.75" customHeight="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42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100222.2159030303</v>
      </c>
      <c r="I27" s="5"/>
      <c r="J27" s="9"/>
    </row>
    <row r="28" spans="1:42" s="84" customFormat="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13600</v>
      </c>
      <c r="J28" s="40" t="s">
        <v>32</v>
      </c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</row>
    <row r="29" spans="1:42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42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7.3692805811051691</v>
      </c>
      <c r="I30" s="5"/>
      <c r="J30" s="9"/>
    </row>
    <row r="31" spans="1:42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0.73692805811051698</v>
      </c>
      <c r="I31" s="44">
        <v>0.1</v>
      </c>
      <c r="J31" s="9"/>
    </row>
    <row r="32" spans="1:42" s="84" customFormat="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0.73692805811051698</v>
      </c>
      <c r="I32" s="44">
        <v>0.1</v>
      </c>
      <c r="J32" s="9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</row>
    <row r="33" spans="1:42" ht="9" customHeight="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42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8.8431366973262016</v>
      </c>
      <c r="I34" s="46">
        <f>I4</f>
        <v>0.33726470588235291</v>
      </c>
      <c r="J34" s="47">
        <f>SUM(H34:I34)</f>
        <v>9.1804014032085544</v>
      </c>
    </row>
    <row r="35" spans="1:42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624.26729541818167</v>
      </c>
      <c r="I35" s="5"/>
      <c r="J35" s="9"/>
    </row>
    <row r="36" spans="1:42" s="84" customFormat="1" x14ac:dyDescent="0.25">
      <c r="A36" s="48" t="s">
        <v>38</v>
      </c>
      <c r="B36" s="49"/>
      <c r="C36" s="49"/>
      <c r="D36" s="49"/>
      <c r="E36" s="49"/>
      <c r="F36" s="49"/>
      <c r="G36" s="50"/>
      <c r="H36" s="129">
        <f>J34*I28</f>
        <v>124853.45908363633</v>
      </c>
      <c r="I36" s="52"/>
      <c r="J36" s="5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</row>
    <row r="37" spans="1:42" s="82" customFormat="1" ht="9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</row>
    <row r="38" spans="1:42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</row>
    <row r="39" spans="1:42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</row>
    <row r="40" spans="1:42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42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42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42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42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42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42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42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42" s="82" customFormat="1" x14ac:dyDescent="0.25">
      <c r="A48" s="76"/>
      <c r="B48" s="72" t="s">
        <v>51</v>
      </c>
      <c r="C48" s="77"/>
      <c r="D48" s="170">
        <f>D47*12</f>
        <v>43334.852266666661</v>
      </c>
      <c r="E48" s="1"/>
      <c r="F48" s="1"/>
      <c r="G48" s="1"/>
      <c r="H48" s="1"/>
      <c r="I48" s="1"/>
      <c r="J48" s="1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</row>
    <row r="49" spans="1:42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</row>
    <row r="50" spans="1:42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</row>
    <row r="51" spans="1:42" s="82" customFormat="1" x14ac:dyDescent="0.25">
      <c r="A51" s="79" t="s">
        <v>56</v>
      </c>
      <c r="B51" s="1" t="s">
        <v>95</v>
      </c>
      <c r="C51" s="80"/>
      <c r="D51" s="1"/>
      <c r="E51" s="1"/>
      <c r="F51" s="1"/>
      <c r="G51" s="1"/>
      <c r="H51" s="1"/>
      <c r="I51" s="1"/>
      <c r="J51" s="1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</row>
    <row r="52" spans="1:42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activeCell="D7" sqref="D7"/>
    </sheetView>
  </sheetViews>
  <sheetFormatPr defaultColWidth="8.5703125" defaultRowHeight="15" x14ac:dyDescent="0.25"/>
  <cols>
    <col min="1" max="1" width="12.140625" style="82" customWidth="1"/>
    <col min="2" max="2" width="11.85546875" style="43" customWidth="1"/>
    <col min="3" max="3" width="8.140625" style="43" customWidth="1"/>
    <col min="4" max="4" width="11.85546875" style="43" customWidth="1"/>
    <col min="6" max="6" width="9.5703125" style="43" customWidth="1"/>
    <col min="7" max="7" width="3.140625" style="43" customWidth="1"/>
    <col min="8" max="8" width="11.5703125" style="43" customWidth="1"/>
    <col min="9" max="9" width="8.5703125" style="43" bestFit="1" customWidth="1"/>
    <col min="10" max="10" width="7" style="43" customWidth="1"/>
    <col min="11" max="11" width="10.5703125" style="43" customWidth="1"/>
  </cols>
  <sheetData>
    <row r="1" spans="1:11" s="2" customFormat="1" x14ac:dyDescent="0.25">
      <c r="A1" s="187" t="s">
        <v>93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s="85" customFormat="1" ht="9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s="2" customFormat="1" x14ac:dyDescent="0.25">
      <c r="A3" s="188" t="s">
        <v>96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1" x14ac:dyDescent="0.25">
      <c r="A4" s="3" t="s">
        <v>2</v>
      </c>
      <c r="B4" s="88">
        <v>45868</v>
      </c>
      <c r="C4" s="5"/>
      <c r="D4" s="6" t="s">
        <v>77</v>
      </c>
      <c r="F4" s="206" t="s">
        <v>4</v>
      </c>
      <c r="G4" s="206"/>
      <c r="H4" s="206"/>
      <c r="I4" s="8">
        <f>B4/C10/D8/10</f>
        <v>0.28667500000000001</v>
      </c>
      <c r="J4" s="9"/>
    </row>
    <row r="5" spans="1:11" x14ac:dyDescent="0.25">
      <c r="A5" s="10"/>
      <c r="B5" s="30"/>
      <c r="C5" s="5"/>
      <c r="D5" s="12"/>
      <c r="E5" s="13"/>
      <c r="F5" s="190" t="s">
        <v>5</v>
      </c>
      <c r="G5" s="190"/>
      <c r="H5" s="190"/>
      <c r="I5" s="190"/>
      <c r="J5" s="190"/>
    </row>
    <row r="6" spans="1:11" x14ac:dyDescent="0.25">
      <c r="A6" s="186" t="s">
        <v>6</v>
      </c>
      <c r="B6" s="186"/>
      <c r="C6" s="186"/>
      <c r="D6" s="15">
        <v>57</v>
      </c>
      <c r="E6" s="13"/>
      <c r="F6" s="186" t="s">
        <v>7</v>
      </c>
      <c r="G6" s="186"/>
      <c r="H6" s="186"/>
      <c r="I6" s="18">
        <v>4.5</v>
      </c>
      <c r="J6" s="17">
        <f>D6/I6</f>
        <v>12.666666666666666</v>
      </c>
    </row>
    <row r="7" spans="1:11" x14ac:dyDescent="0.25">
      <c r="A7" s="186" t="s">
        <v>8</v>
      </c>
      <c r="B7" s="186"/>
      <c r="C7" s="186"/>
      <c r="D7" s="14">
        <v>23</v>
      </c>
      <c r="E7" s="5"/>
      <c r="F7" s="186" t="s">
        <v>9</v>
      </c>
      <c r="G7" s="186"/>
      <c r="H7" s="186"/>
      <c r="I7" s="18">
        <v>3.3</v>
      </c>
      <c r="J7" s="17">
        <f>D7/I7</f>
        <v>6.9696969696969697</v>
      </c>
    </row>
    <row r="8" spans="1:11" x14ac:dyDescent="0.25">
      <c r="A8" s="186" t="s">
        <v>10</v>
      </c>
      <c r="B8" s="186"/>
      <c r="C8" s="186"/>
      <c r="D8" s="18">
        <f>SUM(D6:D7)</f>
        <v>80</v>
      </c>
      <c r="E8" s="5"/>
      <c r="F8" s="186" t="s">
        <v>11</v>
      </c>
      <c r="G8" s="186"/>
      <c r="H8" s="186"/>
      <c r="I8" s="16">
        <f>D8/J8</f>
        <v>4.0740740740740744</v>
      </c>
      <c r="J8" s="17">
        <f>J6+J7</f>
        <v>19.636363636363637</v>
      </c>
    </row>
    <row r="9" spans="1:11" s="84" customFormat="1" x14ac:dyDescent="0.25">
      <c r="A9" s="10"/>
      <c r="B9" s="5"/>
      <c r="C9"/>
      <c r="D9"/>
      <c r="E9" s="5"/>
      <c r="F9" s="1"/>
      <c r="G9" s="1"/>
      <c r="H9" s="1"/>
      <c r="I9" s="1"/>
      <c r="J9" s="9"/>
    </row>
    <row r="10" spans="1:11" x14ac:dyDescent="0.25">
      <c r="A10" s="10"/>
      <c r="B10" s="19" t="s">
        <v>12</v>
      </c>
      <c r="C10" s="20">
        <v>200</v>
      </c>
      <c r="D10" s="5"/>
      <c r="E10" s="5"/>
      <c r="F10" s="5"/>
      <c r="G10" s="5"/>
      <c r="H10" s="5"/>
      <c r="I10" s="5"/>
      <c r="J10" s="9"/>
    </row>
    <row r="11" spans="1:11" x14ac:dyDescent="0.25">
      <c r="A11" s="10"/>
      <c r="B11" s="5"/>
      <c r="C11" s="19" t="s">
        <v>13</v>
      </c>
      <c r="D11" s="21" t="s">
        <v>14</v>
      </c>
      <c r="E11" s="22">
        <v>6.09</v>
      </c>
      <c r="F11" s="5"/>
      <c r="G11" s="5"/>
      <c r="H11" s="5"/>
      <c r="I11" s="5"/>
      <c r="J11" s="9"/>
    </row>
    <row r="12" spans="1:11" s="84" customFormat="1" x14ac:dyDescent="0.25">
      <c r="A12" s="10"/>
      <c r="B12" s="5"/>
      <c r="C12" s="19" t="s">
        <v>15</v>
      </c>
      <c r="D12" s="86">
        <f>I8</f>
        <v>4.0740740740740744</v>
      </c>
      <c r="E12" s="24" t="s">
        <v>16</v>
      </c>
      <c r="F12" s="5"/>
      <c r="G12" s="5"/>
      <c r="H12" s="5"/>
      <c r="I12" s="5"/>
      <c r="J12" s="9"/>
    </row>
    <row r="13" spans="1:11" s="2" customFormat="1" ht="8.2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9"/>
    </row>
    <row r="14" spans="1:11" x14ac:dyDescent="0.25">
      <c r="A14" s="25"/>
      <c r="B14" s="26"/>
      <c r="C14" s="26"/>
      <c r="D14" s="26" t="s">
        <v>17</v>
      </c>
      <c r="E14" s="26"/>
      <c r="F14" s="26"/>
      <c r="G14" s="26"/>
      <c r="H14" s="26"/>
      <c r="I14" s="26"/>
      <c r="J14" s="27"/>
    </row>
    <row r="15" spans="1:11" x14ac:dyDescent="0.25">
      <c r="A15" s="10"/>
      <c r="B15" s="5"/>
      <c r="C15" s="5"/>
      <c r="D15" s="5"/>
      <c r="E15" s="5"/>
      <c r="F15" s="5"/>
      <c r="G15" s="5"/>
      <c r="H15" s="5"/>
      <c r="I15" s="5"/>
      <c r="J15" s="28" t="s">
        <v>18</v>
      </c>
    </row>
    <row r="16" spans="1:11" x14ac:dyDescent="0.25">
      <c r="A16" s="25"/>
      <c r="B16" s="26"/>
      <c r="C16" s="26"/>
      <c r="D16" s="26" t="s">
        <v>19</v>
      </c>
      <c r="E16" s="26"/>
      <c r="F16" s="26"/>
      <c r="G16" s="26"/>
      <c r="H16" s="26"/>
      <c r="I16" s="26"/>
      <c r="J16" s="27"/>
      <c r="K16" s="30"/>
    </row>
    <row r="17" spans="1:11" x14ac:dyDescent="0.25">
      <c r="A17" s="10" t="s">
        <v>20</v>
      </c>
      <c r="B17" s="5"/>
      <c r="C17" s="5"/>
      <c r="D17" s="5"/>
      <c r="E17" s="5"/>
      <c r="F17" s="5"/>
      <c r="G17" s="5" t="s">
        <v>14</v>
      </c>
      <c r="H17" s="29">
        <f>(I28/D12)*E11</f>
        <v>23917.090909090908</v>
      </c>
      <c r="I17" s="5"/>
      <c r="J17" s="9"/>
    </row>
    <row r="18" spans="1:11" x14ac:dyDescent="0.25">
      <c r="A18" s="10" t="s">
        <v>21</v>
      </c>
      <c r="B18" s="5"/>
      <c r="C18" s="31">
        <v>0.3</v>
      </c>
      <c r="D18" s="5" t="s">
        <v>22</v>
      </c>
      <c r="E18" s="5"/>
      <c r="F18" s="5"/>
      <c r="G18" s="5" t="s">
        <v>14</v>
      </c>
      <c r="H18" s="30">
        <f>H17*C18</f>
        <v>7175.1272727272726</v>
      </c>
      <c r="I18" s="5"/>
      <c r="J18" s="32">
        <f>H18/H17</f>
        <v>0.3</v>
      </c>
    </row>
    <row r="19" spans="1:11" x14ac:dyDescent="0.25">
      <c r="A19" s="10" t="s">
        <v>23</v>
      </c>
      <c r="B19" s="5"/>
      <c r="C19" s="31">
        <v>0.4</v>
      </c>
      <c r="D19" s="5" t="s">
        <v>22</v>
      </c>
      <c r="E19" s="5"/>
      <c r="F19" s="5"/>
      <c r="G19" s="5" t="s">
        <v>14</v>
      </c>
      <c r="H19" s="30">
        <f>H17*C19</f>
        <v>9566.8363636363629</v>
      </c>
      <c r="I19" s="5"/>
      <c r="J19" s="32">
        <f>H19/H17</f>
        <v>0.39999999999999997</v>
      </c>
    </row>
    <row r="20" spans="1:11" x14ac:dyDescent="0.25">
      <c r="A20" s="10" t="s">
        <v>24</v>
      </c>
      <c r="B20" s="5"/>
      <c r="C20" s="31">
        <v>0.4</v>
      </c>
      <c r="D20" s="5" t="s">
        <v>22</v>
      </c>
      <c r="E20" s="5"/>
      <c r="F20" s="5"/>
      <c r="G20" s="5" t="s">
        <v>14</v>
      </c>
      <c r="H20" s="30">
        <f>H17*C20</f>
        <v>9566.8363636363629</v>
      </c>
      <c r="I20" s="5"/>
      <c r="J20" s="32">
        <f>H20/H17</f>
        <v>0.39999999999999997</v>
      </c>
    </row>
    <row r="21" spans="1:11" x14ac:dyDescent="0.25">
      <c r="A21" s="10"/>
      <c r="B21" s="5"/>
      <c r="C21" s="5"/>
      <c r="D21" s="5"/>
      <c r="E21" s="5"/>
      <c r="F21" s="19" t="s">
        <v>25</v>
      </c>
      <c r="G21" s="5" t="s">
        <v>14</v>
      </c>
      <c r="H21" s="33">
        <f>SUM(H17:H20)</f>
        <v>50225.890909090907</v>
      </c>
      <c r="I21" s="5"/>
      <c r="J21" s="9"/>
    </row>
    <row r="22" spans="1:11" x14ac:dyDescent="0.25">
      <c r="A22" s="34"/>
      <c r="B22" s="35"/>
      <c r="C22" s="35"/>
      <c r="D22" s="35" t="s">
        <v>26</v>
      </c>
      <c r="E22" s="35"/>
      <c r="F22" s="35"/>
      <c r="G22" s="35"/>
      <c r="H22" s="35"/>
      <c r="I22" s="35"/>
      <c r="J22" s="36"/>
    </row>
    <row r="23" spans="1:11" x14ac:dyDescent="0.25">
      <c r="A23" s="10" t="s">
        <v>27</v>
      </c>
      <c r="B23" s="5"/>
      <c r="C23" s="5"/>
      <c r="D23" s="5"/>
      <c r="E23" s="5"/>
      <c r="F23" s="5"/>
      <c r="G23" s="5"/>
      <c r="H23" s="30">
        <f>D48</f>
        <v>43334.852266666661</v>
      </c>
      <c r="I23" s="5"/>
      <c r="J23" s="9"/>
    </row>
    <row r="24" spans="1:11" x14ac:dyDescent="0.25">
      <c r="A24" s="10" t="s">
        <v>28</v>
      </c>
      <c r="B24" s="5"/>
      <c r="C24" s="5"/>
      <c r="D24" s="5"/>
      <c r="E24" s="5"/>
      <c r="F24" s="5"/>
      <c r="G24" s="5"/>
      <c r="H24" s="30">
        <f>F45</f>
        <v>8315</v>
      </c>
      <c r="I24" s="5"/>
      <c r="J24" s="9"/>
    </row>
    <row r="25" spans="1:11" s="82" customFormat="1" x14ac:dyDescent="0.25">
      <c r="A25" s="10"/>
      <c r="B25" s="5"/>
      <c r="C25" s="5"/>
      <c r="D25" s="5"/>
      <c r="E25" s="5"/>
      <c r="F25" s="19" t="s">
        <v>29</v>
      </c>
      <c r="G25" s="5" t="s">
        <v>14</v>
      </c>
      <c r="H25" s="37">
        <f>SUM(H23:H24)</f>
        <v>51649.852266666661</v>
      </c>
      <c r="I25" s="5"/>
      <c r="J25" s="9"/>
    </row>
    <row r="26" spans="1:11" ht="6.75" customHeight="1" x14ac:dyDescent="0.25">
      <c r="A26" s="10"/>
      <c r="B26" s="5"/>
      <c r="C26" s="5"/>
      <c r="D26" s="5"/>
      <c r="E26" s="5"/>
      <c r="F26" s="19"/>
      <c r="G26" s="5"/>
      <c r="H26" s="37"/>
      <c r="I26" s="5"/>
      <c r="J26" s="9"/>
    </row>
    <row r="27" spans="1:11" x14ac:dyDescent="0.25">
      <c r="A27" s="25" t="s">
        <v>30</v>
      </c>
      <c r="B27" s="26"/>
      <c r="C27" s="26"/>
      <c r="D27" s="26"/>
      <c r="E27" s="26"/>
      <c r="F27" s="26"/>
      <c r="G27" s="38" t="s">
        <v>14</v>
      </c>
      <c r="H27" s="33">
        <f>H21+H25</f>
        <v>101875.74317575757</v>
      </c>
      <c r="I27" s="5"/>
      <c r="J27" s="9"/>
      <c r="K27" s="30"/>
    </row>
    <row r="28" spans="1:11" x14ac:dyDescent="0.25">
      <c r="A28" s="10" t="s">
        <v>31</v>
      </c>
      <c r="B28" s="5"/>
      <c r="C28" s="5"/>
      <c r="D28" s="5"/>
      <c r="E28" s="5"/>
      <c r="F28" s="5"/>
      <c r="G28" s="5"/>
      <c r="H28" s="5"/>
      <c r="I28" s="39">
        <f>D8*C10</f>
        <v>16000</v>
      </c>
      <c r="J28" s="40" t="s">
        <v>32</v>
      </c>
    </row>
    <row r="29" spans="1:11" ht="8.25" customHeight="1" x14ac:dyDescent="0.25">
      <c r="A29" s="10"/>
      <c r="B29" s="5"/>
      <c r="C29" s="5"/>
      <c r="D29" s="5"/>
      <c r="E29" s="5"/>
      <c r="F29" s="5"/>
      <c r="G29" s="5"/>
      <c r="H29" s="5"/>
      <c r="I29" s="5"/>
      <c r="J29" s="9"/>
    </row>
    <row r="30" spans="1:11" x14ac:dyDescent="0.25">
      <c r="A30" s="41" t="s">
        <v>33</v>
      </c>
      <c r="B30" s="5"/>
      <c r="C30" s="5"/>
      <c r="D30" s="5"/>
      <c r="E30" s="5"/>
      <c r="F30" s="5"/>
      <c r="G30" s="38" t="s">
        <v>14</v>
      </c>
      <c r="H30" s="42">
        <f>H27/I28</f>
        <v>6.3672339484848477</v>
      </c>
      <c r="I30" s="5"/>
      <c r="J30" s="9"/>
    </row>
    <row r="31" spans="1:11" x14ac:dyDescent="0.25">
      <c r="A31" s="10" t="s">
        <v>34</v>
      </c>
      <c r="B31" s="5"/>
      <c r="C31" s="5"/>
      <c r="D31" s="5"/>
      <c r="E31" s="5"/>
      <c r="F31" s="5"/>
      <c r="G31" s="5" t="s">
        <v>14</v>
      </c>
      <c r="H31" s="42">
        <f>H30*I31</f>
        <v>0.63672339484848484</v>
      </c>
      <c r="I31" s="44">
        <v>0.1</v>
      </c>
      <c r="J31" s="9"/>
    </row>
    <row r="32" spans="1:11" s="84" customFormat="1" x14ac:dyDescent="0.25">
      <c r="A32" s="10" t="s">
        <v>35</v>
      </c>
      <c r="B32" s="5"/>
      <c r="C32" s="5"/>
      <c r="D32" s="5"/>
      <c r="E32" s="5"/>
      <c r="F32" s="5"/>
      <c r="G32" s="5" t="s">
        <v>14</v>
      </c>
      <c r="H32" s="42">
        <f>H30*I32</f>
        <v>0.63672339484848484</v>
      </c>
      <c r="I32" s="44">
        <v>0.1</v>
      </c>
      <c r="J32" s="9"/>
    </row>
    <row r="33" spans="1:11" x14ac:dyDescent="0.25">
      <c r="A33" s="10"/>
      <c r="B33" s="5"/>
      <c r="C33" s="5"/>
      <c r="D33" s="5"/>
      <c r="E33" s="5"/>
      <c r="F33" s="5"/>
      <c r="G33" s="5"/>
      <c r="H33" s="42"/>
      <c r="I33" s="44"/>
      <c r="J33" s="9"/>
    </row>
    <row r="34" spans="1:11" x14ac:dyDescent="0.25">
      <c r="A34" s="34" t="s">
        <v>36</v>
      </c>
      <c r="B34" s="35"/>
      <c r="C34" s="35"/>
      <c r="D34" s="35"/>
      <c r="E34" s="35"/>
      <c r="F34" s="35"/>
      <c r="G34" s="24"/>
      <c r="H34" s="45">
        <f>SUM(H30:H32)</f>
        <v>7.6406807381818167</v>
      </c>
      <c r="I34" s="46">
        <f>I4</f>
        <v>0.28667500000000001</v>
      </c>
      <c r="J34" s="47">
        <f>SUM(H34:I34)</f>
        <v>7.9273557381818165</v>
      </c>
    </row>
    <row r="35" spans="1:11" x14ac:dyDescent="0.25">
      <c r="A35" s="34" t="s">
        <v>37</v>
      </c>
      <c r="B35" s="35"/>
      <c r="C35" s="35"/>
      <c r="D35" s="35"/>
      <c r="E35" s="35"/>
      <c r="F35" s="35"/>
      <c r="G35" s="24"/>
      <c r="H35" s="45">
        <f>J34*D8</f>
        <v>634.18845905454532</v>
      </c>
      <c r="I35" s="5"/>
      <c r="J35" s="9"/>
      <c r="K35" s="30"/>
    </row>
    <row r="36" spans="1:11" s="84" customFormat="1" x14ac:dyDescent="0.25">
      <c r="A36" s="48" t="s">
        <v>38</v>
      </c>
      <c r="B36" s="49"/>
      <c r="C36" s="49"/>
      <c r="D36" s="49"/>
      <c r="E36" s="49"/>
      <c r="F36" s="49"/>
      <c r="G36" s="50"/>
      <c r="H36" s="51">
        <f>J34*I28</f>
        <v>126837.69181090906</v>
      </c>
      <c r="I36" s="52"/>
      <c r="J36" s="53"/>
    </row>
    <row r="37" spans="1:11" s="82" customForma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1" s="82" customFormat="1" x14ac:dyDescent="0.25">
      <c r="A38" s="1" t="s">
        <v>39</v>
      </c>
      <c r="B38" s="1"/>
      <c r="C38" s="1"/>
      <c r="D38" s="1"/>
      <c r="E38" s="1"/>
      <c r="F38" s="1"/>
      <c r="G38" s="1"/>
      <c r="H38" s="1"/>
      <c r="I38" s="1"/>
      <c r="J38" s="1"/>
    </row>
    <row r="39" spans="1:11" s="82" customFormat="1" x14ac:dyDescent="0.25">
      <c r="A39" s="1" t="s">
        <v>40</v>
      </c>
      <c r="B39" s="1"/>
      <c r="C39" s="1"/>
      <c r="D39" s="1"/>
      <c r="E39" s="1"/>
      <c r="F39" s="1"/>
      <c r="G39" s="1"/>
      <c r="H39" s="1"/>
      <c r="I39" s="1"/>
      <c r="J39" s="1"/>
    </row>
    <row r="40" spans="1:11" x14ac:dyDescent="0.25">
      <c r="A40" s="1" t="s">
        <v>41</v>
      </c>
      <c r="B40" s="1"/>
      <c r="C40" s="1"/>
      <c r="D40" s="1"/>
      <c r="E40" s="1"/>
      <c r="F40" s="1"/>
      <c r="G40" s="1"/>
      <c r="H40" s="1"/>
      <c r="I40" s="1"/>
      <c r="J40" s="1"/>
    </row>
    <row r="41" spans="1:11" x14ac:dyDescent="0.25">
      <c r="A41" s="54" t="s">
        <v>42</v>
      </c>
      <c r="B41" s="55"/>
      <c r="C41" s="56"/>
      <c r="D41" s="57">
        <v>2432.7199999999998</v>
      </c>
      <c r="E41" s="58" t="s">
        <v>43</v>
      </c>
      <c r="F41" s="55"/>
      <c r="G41" s="55"/>
      <c r="H41" s="59"/>
      <c r="I41" s="1"/>
      <c r="J41" s="1"/>
    </row>
    <row r="42" spans="1:11" x14ac:dyDescent="0.25">
      <c r="A42" s="60" t="s">
        <v>44</v>
      </c>
      <c r="B42" s="61"/>
      <c r="C42" s="62"/>
      <c r="D42" s="63">
        <f>(D41/12)</f>
        <v>202.72666666666666</v>
      </c>
      <c r="E42" s="64" t="s">
        <v>45</v>
      </c>
      <c r="F42" s="65">
        <v>1800</v>
      </c>
      <c r="G42" s="66"/>
      <c r="H42" s="67"/>
      <c r="I42" s="1"/>
      <c r="J42" s="1"/>
    </row>
    <row r="43" spans="1:11" x14ac:dyDescent="0.25">
      <c r="A43" s="60" t="s">
        <v>46</v>
      </c>
      <c r="B43" s="61"/>
      <c r="C43" s="62"/>
      <c r="D43" s="63">
        <f>D41/12</f>
        <v>202.72666666666666</v>
      </c>
      <c r="E43" s="56" t="s">
        <v>47</v>
      </c>
      <c r="F43" s="68">
        <v>515</v>
      </c>
      <c r="G43" s="55"/>
      <c r="H43" s="59"/>
      <c r="I43" s="1"/>
      <c r="J43" s="1"/>
    </row>
    <row r="44" spans="1:11" x14ac:dyDescent="0.25">
      <c r="A44" s="60" t="s">
        <v>48</v>
      </c>
      <c r="B44" s="61"/>
      <c r="C44" s="62"/>
      <c r="D44" s="63">
        <f>D43/3</f>
        <v>67.575555555555553</v>
      </c>
      <c r="E44" s="69" t="s">
        <v>49</v>
      </c>
      <c r="F44" s="30">
        <v>6000</v>
      </c>
      <c r="G44" s="5"/>
      <c r="H44" s="9"/>
      <c r="I44" s="1"/>
      <c r="J44" s="1"/>
    </row>
    <row r="45" spans="1:11" x14ac:dyDescent="0.25">
      <c r="A45" s="60" t="s">
        <v>50</v>
      </c>
      <c r="B45" s="61"/>
      <c r="C45" s="62"/>
      <c r="D45" s="63">
        <f>D41*0.08</f>
        <v>194.61759999999998</v>
      </c>
      <c r="E45" s="70" t="s">
        <v>51</v>
      </c>
      <c r="F45" s="71">
        <f>SUM(F42:F44)</f>
        <v>8315</v>
      </c>
      <c r="G45" s="55"/>
      <c r="H45" s="59"/>
      <c r="I45" s="1"/>
      <c r="J45" s="1"/>
    </row>
    <row r="46" spans="1:11" x14ac:dyDescent="0.25">
      <c r="A46" s="60" t="s">
        <v>52</v>
      </c>
      <c r="B46" s="61"/>
      <c r="C46" s="62"/>
      <c r="D46" s="63">
        <f>D41*0.21</f>
        <v>510.87119999999993</v>
      </c>
      <c r="E46" s="1"/>
      <c r="F46" s="1"/>
      <c r="G46" s="1"/>
      <c r="H46" s="1"/>
      <c r="I46" s="1"/>
      <c r="J46" s="1"/>
    </row>
    <row r="47" spans="1:11" x14ac:dyDescent="0.25">
      <c r="A47" s="72" t="s">
        <v>53</v>
      </c>
      <c r="B47" s="73"/>
      <c r="C47" s="74"/>
      <c r="D47" s="75">
        <f>SUM(D41:D46)</f>
        <v>3611.2376888888884</v>
      </c>
      <c r="E47" s="1"/>
      <c r="F47" s="1"/>
      <c r="G47" s="1"/>
      <c r="H47" s="1"/>
      <c r="I47" s="1"/>
      <c r="J47" s="1"/>
    </row>
    <row r="48" spans="1:11" s="82" customFormat="1" x14ac:dyDescent="0.25">
      <c r="A48" s="76"/>
      <c r="B48" s="72" t="s">
        <v>51</v>
      </c>
      <c r="C48" s="77"/>
      <c r="D48" s="78">
        <f>D47*12</f>
        <v>43334.852266666661</v>
      </c>
      <c r="E48" s="1"/>
      <c r="F48" s="1"/>
      <c r="G48" s="1"/>
      <c r="H48" s="1"/>
      <c r="I48" s="1"/>
      <c r="J48" s="1"/>
    </row>
    <row r="49" spans="1:10" s="82" customFormat="1" x14ac:dyDescent="0.25">
      <c r="A49" s="1" t="s">
        <v>54</v>
      </c>
      <c r="B49" s="1"/>
      <c r="C49" s="1"/>
      <c r="D49" s="1"/>
      <c r="E49" s="1"/>
      <c r="F49" s="1"/>
      <c r="G49" s="1"/>
      <c r="H49" s="1"/>
      <c r="I49" s="1"/>
      <c r="J49" s="1"/>
    </row>
    <row r="50" spans="1:10" s="82" customFormat="1" x14ac:dyDescent="0.25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</row>
    <row r="51" spans="1:10" s="82" customFormat="1" x14ac:dyDescent="0.25">
      <c r="A51" s="79" t="s">
        <v>56</v>
      </c>
      <c r="B51" s="1" t="s">
        <v>97</v>
      </c>
      <c r="C51" s="80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58</v>
      </c>
      <c r="B52" s="1"/>
      <c r="C52" s="1"/>
      <c r="D52" s="1"/>
      <c r="E52" s="1"/>
      <c r="F52" s="1"/>
      <c r="G52" s="1"/>
      <c r="H52" s="1"/>
      <c r="I52" s="1"/>
      <c r="J52" s="1"/>
    </row>
  </sheetData>
  <mergeCells count="10">
    <mergeCell ref="A7:C7"/>
    <mergeCell ref="F7:H7"/>
    <mergeCell ref="A8:C8"/>
    <mergeCell ref="F8:H8"/>
    <mergeCell ref="A1:J1"/>
    <mergeCell ref="A3:J3"/>
    <mergeCell ref="F4:H4"/>
    <mergeCell ref="F5:J5"/>
    <mergeCell ref="A6:C6"/>
    <mergeCell ref="F6:H6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VARZINHA (M)</vt:lpstr>
      <vt:lpstr>VARZINHA (T)</vt:lpstr>
      <vt:lpstr>GUARDA VELHA (M)</vt:lpstr>
      <vt:lpstr>SEIVAL X RS357</vt:lpstr>
      <vt:lpstr>PASSO DO MEGATÉRIO</vt:lpstr>
      <vt:lpstr>PASSO DA CHÁCARA</vt:lpstr>
      <vt:lpstr>RINCÃO DOS NIZAS</vt:lpstr>
      <vt:lpstr>RINCÃO DOS BITENCOURT</vt:lpstr>
      <vt:lpstr>PARADA MARIO (M)</vt:lpstr>
      <vt:lpstr>PARADA MARIO (T)</vt:lpstr>
      <vt:lpstr>ENTRADA DA MINA X DAGOBERTO (T)</vt:lpstr>
      <vt:lpstr>LAGOÃO</vt:lpstr>
      <vt:lpstr>PONTE DO SANTA BARBARA</vt:lpstr>
      <vt:lpstr>ENTRADA DA MINA (M)</vt:lpstr>
      <vt:lpstr>VILA PROGRESSO X DURASNAL</vt:lpstr>
      <vt:lpstr>SEIVAL X CAÇAPAVA</vt:lpstr>
      <vt:lpstr>RINCÃO DOS SEIXAS</vt:lpstr>
      <vt:lpstr>PROMORAR X ETERRG</vt:lpstr>
      <vt:lpstr>PORTÃO DA AVIAÇÃO X ETERRG</vt:lpstr>
      <vt:lpstr>URUMBEVA X BR392</vt:lpstr>
      <vt:lpstr>PASSO DAS CARRETAS</vt:lpstr>
      <vt:lpstr>PICADA GRANDE</vt:lpstr>
      <vt:lpstr>RINCÃO DA TIGRA</vt:lpstr>
      <vt:lpstr>RINCÃO DOS PAZ</vt:lpstr>
      <vt:lpstr>RINCÃO DAS GUAJUVIRAS</vt:lpstr>
      <vt:lpstr>RINCÃO DOS ROSAS</vt:lpstr>
      <vt:lpstr>Analise_Plan_Transp</vt:lpstr>
      <vt:lpstr>VerifLin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Arlei</dc:creator>
  <dc:description/>
  <cp:lastModifiedBy>PMC</cp:lastModifiedBy>
  <cp:revision>156</cp:revision>
  <cp:lastPrinted>2024-11-18T14:14:47Z</cp:lastPrinted>
  <dcterms:created xsi:type="dcterms:W3CDTF">2024-07-08T17:17:19Z</dcterms:created>
  <dcterms:modified xsi:type="dcterms:W3CDTF">2024-11-18T14:14:48Z</dcterms:modified>
  <dc:language>pt-BR</dc:language>
</cp:coreProperties>
</file>